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KINH TẾ XÃ HỘI\Tháng 1 -2025\"/>
    </mc:Choice>
  </mc:AlternateContent>
  <xr:revisionPtr revIDLastSave="0" documentId="13_ncr:1_{29281A75-6F17-4BF3-944F-CD750903F7C8}" xr6:coauthVersionLast="47" xr6:coauthVersionMax="47" xr10:uidLastSave="{00000000-0000-0000-0000-000000000000}"/>
  <bookViews>
    <workbookView xWindow="-120" yWindow="-120" windowWidth="24240" windowHeight="13020" tabRatio="870" firstSheet="18" activeTab="12" xr2:uid="{00000000-000D-0000-FFFF-FFFF00000000}"/>
  </bookViews>
  <sheets>
    <sheet name="Mục lục" sheetId="81" state="hidden" r:id="rId1"/>
    <sheet name="Tổng quan" sheetId="91" r:id="rId2"/>
    <sheet name="1.GRDP" sheetId="67" state="hidden" r:id="rId3"/>
    <sheet name="2. Cây hàng năm" sheetId="97" state="hidden" r:id="rId4"/>
    <sheet name="3. Cây lâu năm" sheetId="98" state="hidden" r:id="rId5"/>
    <sheet name="1.Nong nghiep" sheetId="62" r:id="rId6"/>
    <sheet name="5. Chăn nuôi, LN, TS quý" sheetId="94" state="hidden" r:id="rId7"/>
    <sheet name="2.IIPthang" sheetId="55" r:id="rId8"/>
    <sheet name="7.IIPquy" sheetId="56" state="hidden" r:id="rId9"/>
    <sheet name="8.SPCNthang" sheetId="57" r:id="rId10"/>
    <sheet name="9.SPCNquy" sheetId="58" state="hidden" r:id="rId11"/>
    <sheet name="10.ton kho" sheetId="83" r:id="rId12"/>
    <sheet name="11.tieu thu" sheetId="82" r:id="rId13"/>
    <sheet name="12.Doanh nghiep" sheetId="75" state="hidden" r:id="rId14"/>
    <sheet name="13.Tong muc" sheetId="74" r:id="rId15"/>
    <sheet name="14. Tong muc quy" sheetId="92" state="hidden" r:id="rId16"/>
    <sheet name="15.DTBLthang" sheetId="21" r:id="rId17"/>
    <sheet name="16.DTBL quy" sheetId="93" state="hidden" r:id="rId18"/>
    <sheet name="17.DT van tai" sheetId="52" r:id="rId19"/>
    <sheet name="18. DT Vtai quy" sheetId="53" state="hidden" r:id="rId20"/>
    <sheet name="19.Vantaithang" sheetId="47" r:id="rId21"/>
    <sheet name="20.Vantaiquy" sheetId="33" state="hidden" r:id="rId22"/>
    <sheet name="23.Thu NSNN" sheetId="86" r:id="rId23"/>
    <sheet name="24.Chi NSNN" sheetId="87" r:id="rId24"/>
    <sheet name="25.NHNN" sheetId="88" r:id="rId25"/>
    <sheet name="27.VĐTTXH" sheetId="59" state="hidden" r:id="rId26"/>
    <sheet name="28.VonNSNNthang" sheetId="60" r:id="rId27"/>
    <sheet name="29.VonNSNNquy" sheetId="61" state="hidden" r:id="rId28"/>
    <sheet name="26.Thu hut dau tu" sheetId="76" r:id="rId29"/>
    <sheet name="22.Xuatkhau" sheetId="85" state="hidden" r:id="rId30"/>
    <sheet name="21. Nhapkhau" sheetId="84" state="hidden" r:id="rId31"/>
    <sheet name="30.CPI" sheetId="26" r:id="rId32"/>
    <sheet name="31. CSG NN-CN" sheetId="90" state="hidden" r:id="rId33"/>
    <sheet name="32.XHMT" sheetId="39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\0">'[1]PNT-QUOT-#3'!#REF!</definedName>
    <definedName name="\z">'[1]COAT&amp;WRAP-QIOT-#3'!#REF!</definedName>
    <definedName name="_________h1" localSheetId="2" hidden="1">{"'TDTGT (theo Dphuong)'!$A$4:$F$75"}</definedName>
    <definedName name="_________h1" localSheetId="5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6" hidden="1">{"'TDTGT (theo Dphuong)'!$A$4:$F$75"}</definedName>
    <definedName name="_________h1" localSheetId="24" hidden="1">{"'TDTGT (theo Dphuong)'!$A$4:$F$75"}</definedName>
    <definedName name="_________h1" localSheetId="25" hidden="1">{"'TDTGT (theo Dphuong)'!$A$4:$F$75"}</definedName>
    <definedName name="_________h1" localSheetId="26" hidden="1">{"'TDTGT (theo Dphuong)'!$A$4:$F$75"}</definedName>
    <definedName name="_________h1" localSheetId="27" hidden="1">{"'TDTGT (theo Dphuong)'!$A$4:$F$75"}</definedName>
    <definedName name="_________h1" localSheetId="31" hidden="1">{"'TDTGT (theo Dphuong)'!$A$4:$F$75"}</definedName>
    <definedName name="_________h1" hidden="1">{"'TDTGT (theo Dphuong)'!$A$4:$F$75"}</definedName>
    <definedName name="________h1" localSheetId="2" hidden="1">{"'TDTGT (theo Dphuong)'!$A$4:$F$75"}</definedName>
    <definedName name="________h1" localSheetId="5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6" hidden="1">{"'TDTGT (theo Dphuong)'!$A$4:$F$75"}</definedName>
    <definedName name="________h1" localSheetId="24" hidden="1">{"'TDTGT (theo Dphuong)'!$A$4:$F$75"}</definedName>
    <definedName name="________h1" localSheetId="25" hidden="1">{"'TDTGT (theo Dphuong)'!$A$4:$F$75"}</definedName>
    <definedName name="________h1" localSheetId="26" hidden="1">{"'TDTGT (theo Dphuong)'!$A$4:$F$75"}</definedName>
    <definedName name="________h1" localSheetId="27" hidden="1">{"'TDTGT (theo Dphuong)'!$A$4:$F$75"}</definedName>
    <definedName name="________h1" localSheetId="31" hidden="1">{"'TDTGT (theo Dphuong)'!$A$4:$F$75"}</definedName>
    <definedName name="________h1" hidden="1">{"'TDTGT (theo Dphuong)'!$A$4:$F$75"}</definedName>
    <definedName name="_______h1" localSheetId="2" hidden="1">{"'TDTGT (theo Dphuong)'!$A$4:$F$75"}</definedName>
    <definedName name="_______h1" localSheetId="5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6" hidden="1">{"'TDTGT (theo Dphuong)'!$A$4:$F$75"}</definedName>
    <definedName name="_______h1" localSheetId="24" hidden="1">{"'TDTGT (theo Dphuong)'!$A$4:$F$75"}</definedName>
    <definedName name="_______h1" localSheetId="25" hidden="1">{"'TDTGT (theo Dphuong)'!$A$4:$F$75"}</definedName>
    <definedName name="_______h1" localSheetId="26" hidden="1">{"'TDTGT (theo Dphuong)'!$A$4:$F$75"}</definedName>
    <definedName name="_______h1" localSheetId="27" hidden="1">{"'TDTGT (theo Dphuong)'!$A$4:$F$75"}</definedName>
    <definedName name="_______h1" localSheetId="31" hidden="1">{"'TDTGT (theo Dphuong)'!$A$4:$F$75"}</definedName>
    <definedName name="_______h1" hidden="1">{"'TDTGT (theo Dphuong)'!$A$4:$F$75"}</definedName>
    <definedName name="______B5" localSheetId="2" hidden="1">{#N/A,#N/A,FALSE,"Chung"}</definedName>
    <definedName name="______B5" localSheetId="5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6" hidden="1">{#N/A,#N/A,FALSE,"Chung"}</definedName>
    <definedName name="______B5" localSheetId="24" hidden="1">{#N/A,#N/A,FALSE,"Chung"}</definedName>
    <definedName name="______B5" localSheetId="25" hidden="1">{#N/A,#N/A,FALSE,"Chung"}</definedName>
    <definedName name="______B5" localSheetId="26" hidden="1">{#N/A,#N/A,FALSE,"Chung"}</definedName>
    <definedName name="______B5" localSheetId="27" hidden="1">{#N/A,#N/A,FALSE,"Chung"}</definedName>
    <definedName name="______B5" localSheetId="31" hidden="1">{#N/A,#N/A,FALSE,"Chung"}</definedName>
    <definedName name="______B5" hidden="1">{#N/A,#N/A,FALSE,"Chung"}</definedName>
    <definedName name="______h1" localSheetId="2" hidden="1">{"'TDTGT (theo Dphuong)'!$A$4:$F$75"}</definedName>
    <definedName name="______h1" localSheetId="5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6" hidden="1">{"'TDTGT (theo Dphuong)'!$A$4:$F$75"}</definedName>
    <definedName name="______h1" localSheetId="24" hidden="1">{"'TDTGT (theo Dphuong)'!$A$4:$F$75"}</definedName>
    <definedName name="______h1" localSheetId="25" hidden="1">{"'TDTGT (theo Dphuong)'!$A$4:$F$75"}</definedName>
    <definedName name="______h1" localSheetId="26" hidden="1">{"'TDTGT (theo Dphuong)'!$A$4:$F$75"}</definedName>
    <definedName name="______h1" localSheetId="27" hidden="1">{"'TDTGT (theo Dphuong)'!$A$4:$F$75"}</definedName>
    <definedName name="______h1" localSheetId="31" hidden="1">{"'TDTGT (theo Dphuong)'!$A$4:$F$75"}</definedName>
    <definedName name="______h1" hidden="1">{"'TDTGT (theo Dphuong)'!$A$4:$F$75"}</definedName>
    <definedName name="______h2" localSheetId="2" hidden="1">{"'TDTGT (theo Dphuong)'!$A$4:$F$75"}</definedName>
    <definedName name="______h2" localSheetId="5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6" hidden="1">{"'TDTGT (theo Dphuong)'!$A$4:$F$75"}</definedName>
    <definedName name="______h2" localSheetId="24" hidden="1">{"'TDTGT (theo Dphuong)'!$A$4:$F$75"}</definedName>
    <definedName name="______h2" localSheetId="25" hidden="1">{"'TDTGT (theo Dphuong)'!$A$4:$F$75"}</definedName>
    <definedName name="______h2" localSheetId="26" hidden="1">{"'TDTGT (theo Dphuong)'!$A$4:$F$75"}</definedName>
    <definedName name="______h2" localSheetId="27" hidden="1">{"'TDTGT (theo Dphuong)'!$A$4:$F$75"}</definedName>
    <definedName name="______h2" localSheetId="31" hidden="1">{"'TDTGT (theo Dphuong)'!$A$4:$F$75"}</definedName>
    <definedName name="______h2" hidden="1">{"'TDTGT (theo Dphuong)'!$A$4:$F$75"}</definedName>
    <definedName name="_____B5" localSheetId="2" hidden="1">{#N/A,#N/A,FALSE,"Chung"}</definedName>
    <definedName name="_____B5" localSheetId="5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6" hidden="1">{#N/A,#N/A,FALSE,"Chung"}</definedName>
    <definedName name="_____B5" localSheetId="24" hidden="1">{#N/A,#N/A,FALSE,"Chung"}</definedName>
    <definedName name="_____B5" localSheetId="25" hidden="1">{#N/A,#N/A,FALSE,"Chung"}</definedName>
    <definedName name="_____B5" localSheetId="26" hidden="1">{#N/A,#N/A,FALSE,"Chung"}</definedName>
    <definedName name="_____B5" localSheetId="27" hidden="1">{#N/A,#N/A,FALSE,"Chung"}</definedName>
    <definedName name="_____B5" localSheetId="31" hidden="1">{#N/A,#N/A,FALSE,"Chung"}</definedName>
    <definedName name="_____B5" hidden="1">{#N/A,#N/A,FALSE,"Chung"}</definedName>
    <definedName name="_____h1" localSheetId="2" hidden="1">{"'TDTGT (theo Dphuong)'!$A$4:$F$75"}</definedName>
    <definedName name="_____h1" localSheetId="5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6" hidden="1">{"'TDTGT (theo Dphuong)'!$A$4:$F$75"}</definedName>
    <definedName name="_____h1" localSheetId="24" hidden="1">{"'TDTGT (theo Dphuong)'!$A$4:$F$75"}</definedName>
    <definedName name="_____h1" localSheetId="25" hidden="1">{"'TDTGT (theo Dphuong)'!$A$4:$F$75"}</definedName>
    <definedName name="_____h1" localSheetId="26" hidden="1">{"'TDTGT (theo Dphuong)'!$A$4:$F$75"}</definedName>
    <definedName name="_____h1" localSheetId="27" hidden="1">{"'TDTGT (theo Dphuong)'!$A$4:$F$75"}</definedName>
    <definedName name="_____h1" localSheetId="31" hidden="1">{"'TDTGT (theo Dphuong)'!$A$4:$F$75"}</definedName>
    <definedName name="_____h1" hidden="1">{"'TDTGT (theo Dphuong)'!$A$4:$F$75"}</definedName>
    <definedName name="_____h2" localSheetId="2" hidden="1">{"'TDTGT (theo Dphuong)'!$A$4:$F$75"}</definedName>
    <definedName name="_____h2" localSheetId="5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6" hidden="1">{"'TDTGT (theo Dphuong)'!$A$4:$F$75"}</definedName>
    <definedName name="_____h2" localSheetId="24" hidden="1">{"'TDTGT (theo Dphuong)'!$A$4:$F$75"}</definedName>
    <definedName name="_____h2" localSheetId="25" hidden="1">{"'TDTGT (theo Dphuong)'!$A$4:$F$75"}</definedName>
    <definedName name="_____h2" localSheetId="26" hidden="1">{"'TDTGT (theo Dphuong)'!$A$4:$F$75"}</definedName>
    <definedName name="_____h2" localSheetId="27" hidden="1">{"'TDTGT (theo Dphuong)'!$A$4:$F$75"}</definedName>
    <definedName name="_____h2" localSheetId="31" hidden="1">{"'TDTGT (theo Dphuong)'!$A$4:$F$75"}</definedName>
    <definedName name="_____h2" hidden="1">{"'TDTGT (theo Dphuong)'!$A$4:$F$75"}</definedName>
    <definedName name="____B5" localSheetId="2" hidden="1">{#N/A,#N/A,FALSE,"Chung"}</definedName>
    <definedName name="____B5" localSheetId="5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6" hidden="1">{#N/A,#N/A,FALSE,"Chung"}</definedName>
    <definedName name="____B5" localSheetId="24" hidden="1">{#N/A,#N/A,FALSE,"Chung"}</definedName>
    <definedName name="____B5" localSheetId="25" hidden="1">{#N/A,#N/A,FALSE,"Chung"}</definedName>
    <definedName name="____B5" localSheetId="26" hidden="1">{#N/A,#N/A,FALSE,"Chung"}</definedName>
    <definedName name="____B5" localSheetId="27" hidden="1">{#N/A,#N/A,FALSE,"Chung"}</definedName>
    <definedName name="____B5" localSheetId="31" hidden="1">{#N/A,#N/A,FALSE,"Chung"}</definedName>
    <definedName name="____B5" hidden="1">{#N/A,#N/A,FALSE,"Chung"}</definedName>
    <definedName name="____h1" localSheetId="2" hidden="1">{"'TDTGT (theo Dphuong)'!$A$4:$F$75"}</definedName>
    <definedName name="____h1" localSheetId="5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6" hidden="1">{"'TDTGT (theo Dphuong)'!$A$4:$F$75"}</definedName>
    <definedName name="____h1" localSheetId="24" hidden="1">{"'TDTGT (theo Dphuong)'!$A$4:$F$75"}</definedName>
    <definedName name="____h1" localSheetId="25" hidden="1">{"'TDTGT (theo Dphuong)'!$A$4:$F$75"}</definedName>
    <definedName name="____h1" localSheetId="26" hidden="1">{"'TDTGT (theo Dphuong)'!$A$4:$F$75"}</definedName>
    <definedName name="____h1" localSheetId="27" hidden="1">{"'TDTGT (theo Dphuong)'!$A$4:$F$75"}</definedName>
    <definedName name="____h1" localSheetId="31" hidden="1">{"'TDTGT (theo Dphuong)'!$A$4:$F$75"}</definedName>
    <definedName name="____h1" hidden="1">{"'TDTGT (theo Dphuong)'!$A$4:$F$75"}</definedName>
    <definedName name="____h2" localSheetId="2" hidden="1">{"'TDTGT (theo Dphuong)'!$A$4:$F$75"}</definedName>
    <definedName name="____h2" localSheetId="5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6" hidden="1">{"'TDTGT (theo Dphuong)'!$A$4:$F$75"}</definedName>
    <definedName name="____h2" localSheetId="24" hidden="1">{"'TDTGT (theo Dphuong)'!$A$4:$F$75"}</definedName>
    <definedName name="____h2" localSheetId="25" hidden="1">{"'TDTGT (theo Dphuong)'!$A$4:$F$75"}</definedName>
    <definedName name="____h2" localSheetId="26" hidden="1">{"'TDTGT (theo Dphuong)'!$A$4:$F$75"}</definedName>
    <definedName name="____h2" localSheetId="27" hidden="1">{"'TDTGT (theo Dphuong)'!$A$4:$F$75"}</definedName>
    <definedName name="____h2" localSheetId="31" hidden="1">{"'TDTGT (theo Dphuong)'!$A$4:$F$75"}</definedName>
    <definedName name="____h2" hidden="1">{"'TDTGT (theo Dphuong)'!$A$4:$F$75"}</definedName>
    <definedName name="___B5" localSheetId="2" hidden="1">{#N/A,#N/A,FALSE,"Chung"}</definedName>
    <definedName name="___B5" localSheetId="5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6" hidden="1">{#N/A,#N/A,FALSE,"Chung"}</definedName>
    <definedName name="___B5" localSheetId="24" hidden="1">{#N/A,#N/A,FALSE,"Chung"}</definedName>
    <definedName name="___B5" localSheetId="25" hidden="1">{#N/A,#N/A,FALSE,"Chung"}</definedName>
    <definedName name="___B5" localSheetId="26" hidden="1">{#N/A,#N/A,FALSE,"Chung"}</definedName>
    <definedName name="___B5" localSheetId="27" hidden="1">{#N/A,#N/A,FALSE,"Chung"}</definedName>
    <definedName name="___B5" localSheetId="31" hidden="1">{#N/A,#N/A,FALSE,"Chung"}</definedName>
    <definedName name="___B5" hidden="1">{#N/A,#N/A,FALSE,"Chung"}</definedName>
    <definedName name="___h1" localSheetId="2" hidden="1">{"'TDTGT (theo Dphuong)'!$A$4:$F$75"}</definedName>
    <definedName name="___h1" localSheetId="5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6" hidden="1">{"'TDTGT (theo Dphuong)'!$A$4:$F$75"}</definedName>
    <definedName name="___h1" localSheetId="24" hidden="1">{"'TDTGT (theo Dphuong)'!$A$4:$F$75"}</definedName>
    <definedName name="___h1" localSheetId="25" hidden="1">{"'TDTGT (theo Dphuong)'!$A$4:$F$75"}</definedName>
    <definedName name="___h1" localSheetId="26" hidden="1">{"'TDTGT (theo Dphuong)'!$A$4:$F$75"}</definedName>
    <definedName name="___h1" localSheetId="27" hidden="1">{"'TDTGT (theo Dphuong)'!$A$4:$F$75"}</definedName>
    <definedName name="___h1" localSheetId="31" hidden="1">{"'TDTGT (theo Dphuong)'!$A$4:$F$75"}</definedName>
    <definedName name="___h1" hidden="1">{"'TDTGT (theo Dphuong)'!$A$4:$F$75"}</definedName>
    <definedName name="___h2" localSheetId="2" hidden="1">{"'TDTGT (theo Dphuong)'!$A$4:$F$75"}</definedName>
    <definedName name="___h2" localSheetId="5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6" hidden="1">{"'TDTGT (theo Dphuong)'!$A$4:$F$75"}</definedName>
    <definedName name="___h2" localSheetId="24" hidden="1">{"'TDTGT (theo Dphuong)'!$A$4:$F$75"}</definedName>
    <definedName name="___h2" localSheetId="25" hidden="1">{"'TDTGT (theo Dphuong)'!$A$4:$F$75"}</definedName>
    <definedName name="___h2" localSheetId="26" hidden="1">{"'TDTGT (theo Dphuong)'!$A$4:$F$75"}</definedName>
    <definedName name="___h2" localSheetId="27" hidden="1">{"'TDTGT (theo Dphuong)'!$A$4:$F$75"}</definedName>
    <definedName name="___h2" localSheetId="31" hidden="1">{"'TDTGT (theo Dphuong)'!$A$4:$F$75"}</definedName>
    <definedName name="___h2" hidden="1">{"'TDTGT (theo Dphuong)'!$A$4:$F$75"}</definedName>
    <definedName name="__B5" localSheetId="2" hidden="1">{#N/A,#N/A,FALSE,"Chung"}</definedName>
    <definedName name="__B5" localSheetId="5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6" hidden="1">{#N/A,#N/A,FALSE,"Chung"}</definedName>
    <definedName name="__B5" localSheetId="24" hidden="1">{#N/A,#N/A,FALSE,"Chung"}</definedName>
    <definedName name="__B5" localSheetId="25" hidden="1">{#N/A,#N/A,FALSE,"Chung"}</definedName>
    <definedName name="__B5" localSheetId="26" hidden="1">{#N/A,#N/A,FALSE,"Chung"}</definedName>
    <definedName name="__B5" localSheetId="27" hidden="1">{#N/A,#N/A,FALSE,"Chung"}</definedName>
    <definedName name="__B5" localSheetId="31" hidden="1">{#N/A,#N/A,FALSE,"Chung"}</definedName>
    <definedName name="__B5" hidden="1">{#N/A,#N/A,FALSE,"Chung"}</definedName>
    <definedName name="__h1" localSheetId="2" hidden="1">{"'TDTGT (theo Dphuong)'!$A$4:$F$75"}</definedName>
    <definedName name="__h1" localSheetId="5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6" hidden="1">{"'TDTGT (theo Dphuong)'!$A$4:$F$75"}</definedName>
    <definedName name="__h1" localSheetId="24" hidden="1">{"'TDTGT (theo Dphuong)'!$A$4:$F$75"}</definedName>
    <definedName name="__h1" localSheetId="25" hidden="1">{"'TDTGT (theo Dphuong)'!$A$4:$F$75"}</definedName>
    <definedName name="__h1" localSheetId="26" hidden="1">{"'TDTGT (theo Dphuong)'!$A$4:$F$75"}</definedName>
    <definedName name="__h1" localSheetId="27" hidden="1">{"'TDTGT (theo Dphuong)'!$A$4:$F$75"}</definedName>
    <definedName name="__h1" localSheetId="31" hidden="1">{"'TDTGT (theo Dphuong)'!$A$4:$F$75"}</definedName>
    <definedName name="__h1" hidden="1">{"'TDTGT (theo Dphuong)'!$A$4:$F$75"}</definedName>
    <definedName name="__h2" localSheetId="2" hidden="1">{"'TDTGT (theo Dphuong)'!$A$4:$F$75"}</definedName>
    <definedName name="__h2" localSheetId="5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6" hidden="1">{"'TDTGT (theo Dphuong)'!$A$4:$F$75"}</definedName>
    <definedName name="__h2" localSheetId="24" hidden="1">{"'TDTGT (theo Dphuong)'!$A$4:$F$75"}</definedName>
    <definedName name="__h2" localSheetId="25" hidden="1">{"'TDTGT (theo Dphuong)'!$A$4:$F$75"}</definedName>
    <definedName name="__h2" localSheetId="26" hidden="1">{"'TDTGT (theo Dphuong)'!$A$4:$F$75"}</definedName>
    <definedName name="__h2" localSheetId="27" hidden="1">{"'TDTGT (theo Dphuong)'!$A$4:$F$75"}</definedName>
    <definedName name="__h2" localSheetId="31" hidden="1">{"'TDTGT (theo Dphuong)'!$A$4:$F$75"}</definedName>
    <definedName name="__h2" hidden="1">{"'TDTGT (theo Dphuong)'!$A$4:$F$75"}</definedName>
    <definedName name="_B5" localSheetId="2" hidden="1">{#N/A,#N/A,FALSE,"Chung"}</definedName>
    <definedName name="_B5" localSheetId="5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6" hidden="1">{#N/A,#N/A,FALSE,"Chung"}</definedName>
    <definedName name="_B5" localSheetId="24" hidden="1">{#N/A,#N/A,FALSE,"Chung"}</definedName>
    <definedName name="_B5" localSheetId="25" hidden="1">{#N/A,#N/A,FALSE,"Chung"}</definedName>
    <definedName name="_B5" localSheetId="26" hidden="1">{#N/A,#N/A,FALSE,"Chung"}</definedName>
    <definedName name="_B5" localSheetId="27" hidden="1">{#N/A,#N/A,FALSE,"Chung"}</definedName>
    <definedName name="_B5" localSheetId="31" hidden="1">{#N/A,#N/A,FALSE,"Chung"}</definedName>
    <definedName name="_B5" hidden="1">{#N/A,#N/A,FALSE,"Chung"}</definedName>
    <definedName name="_Fill" localSheetId="2" hidden="1">#REF!</definedName>
    <definedName name="_Fill" localSheetId="5" hidden="1">#REF!</definedName>
    <definedName name="_Fill" localSheetId="11" hidden="1">#REF!</definedName>
    <definedName name="_Fill" localSheetId="12" hidden="1">#REF!</definedName>
    <definedName name="_Fill" localSheetId="16" hidden="1">#REF!</definedName>
    <definedName name="_Fill" localSheetId="20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31" hidden="1">#REF!</definedName>
    <definedName name="_Fill" localSheetId="8" hidden="1">#REF!</definedName>
    <definedName name="_Fill" localSheetId="10" hidden="1">#REF!</definedName>
    <definedName name="_Fill" hidden="1">#REF!</definedName>
    <definedName name="_xlnm._FilterDatabase" localSheetId="13" hidden="1">'12.Doanh nghiep'!#REF!</definedName>
    <definedName name="_h1" localSheetId="2" hidden="1">{"'TDTGT (theo Dphuong)'!$A$4:$F$75"}</definedName>
    <definedName name="_h1" localSheetId="5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6" hidden="1">{"'TDTGT (theo Dphuong)'!$A$4:$F$75"}</definedName>
    <definedName name="_h1" localSheetId="24" hidden="1">{"'TDTGT (theo Dphuong)'!$A$4:$F$75"}</definedName>
    <definedName name="_h1" localSheetId="25" hidden="1">{"'TDTGT (theo Dphuong)'!$A$4:$F$75"}</definedName>
    <definedName name="_h1" localSheetId="26" hidden="1">{"'TDTGT (theo Dphuong)'!$A$4:$F$75"}</definedName>
    <definedName name="_h1" localSheetId="27" hidden="1">{"'TDTGT (theo Dphuong)'!$A$4:$F$75"}</definedName>
    <definedName name="_h1" localSheetId="31" hidden="1">{"'TDTGT (theo Dphuong)'!$A$4:$F$75"}</definedName>
    <definedName name="_h1" hidden="1">{"'TDTGT (theo Dphuong)'!$A$4:$F$75"}</definedName>
    <definedName name="_h2" localSheetId="2" hidden="1">{"'TDTGT (theo Dphuong)'!$A$4:$F$75"}</definedName>
    <definedName name="_h2" localSheetId="5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6" hidden="1">{"'TDTGT (theo Dphuong)'!$A$4:$F$75"}</definedName>
    <definedName name="_h2" localSheetId="24" hidden="1">{"'TDTGT (theo Dphuong)'!$A$4:$F$75"}</definedName>
    <definedName name="_h2" localSheetId="25" hidden="1">{"'TDTGT (theo Dphuong)'!$A$4:$F$75"}</definedName>
    <definedName name="_h2" localSheetId="26" hidden="1">{"'TDTGT (theo Dphuong)'!$A$4:$F$75"}</definedName>
    <definedName name="_h2" localSheetId="27" hidden="1">{"'TDTGT (theo Dphuong)'!$A$4:$F$75"}</definedName>
    <definedName name="_h2" localSheetId="3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">'[1]PNT-QUOT-#3'!#REF!</definedName>
    <definedName name="abc" localSheetId="2" hidden="1">{"'TDTGT (theo Dphuong)'!$A$4:$F$75"}</definedName>
    <definedName name="abc" localSheetId="5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6" hidden="1">{"'TDTGT (theo Dphuong)'!$A$4:$F$75"}</definedName>
    <definedName name="abc" localSheetId="24" hidden="1">{"'TDTGT (theo Dphuong)'!$A$4:$F$75"}</definedName>
    <definedName name="abc" localSheetId="25" hidden="1">{"'TDTGT (theo Dphuong)'!$A$4:$F$75"}</definedName>
    <definedName name="abc" localSheetId="26" hidden="1">{"'TDTGT (theo Dphuong)'!$A$4:$F$75"}</definedName>
    <definedName name="abc" localSheetId="27" hidden="1">{"'TDTGT (theo Dphuong)'!$A$4:$F$75"}</definedName>
    <definedName name="abc" localSheetId="31" hidden="1">{"'TDTGT (theo Dphuong)'!$A$4:$F$75"}</definedName>
    <definedName name="abc" hidden="1">{"'TDTGT (theo Dphuong)'!$A$4:$F$75"}</definedName>
    <definedName name="adsf" localSheetId="2">#REF!</definedName>
    <definedName name="adsf" localSheetId="5">#REF!</definedName>
    <definedName name="adsf" localSheetId="11">#REF!</definedName>
    <definedName name="adsf" localSheetId="12">#REF!</definedName>
    <definedName name="adsf" localSheetId="16">#REF!</definedName>
    <definedName name="adsf" localSheetId="20">#REF!</definedName>
    <definedName name="adsf" localSheetId="24">#REF!</definedName>
    <definedName name="adsf" localSheetId="27">#REF!</definedName>
    <definedName name="adsf" localSheetId="31">#REF!</definedName>
    <definedName name="adsf" localSheetId="8">#REF!</definedName>
    <definedName name="adsf" localSheetId="10">#REF!</definedName>
    <definedName name="adsf">#REF!</definedName>
    <definedName name="anpha" localSheetId="2">#REF!</definedName>
    <definedName name="anpha" localSheetId="5">#REF!</definedName>
    <definedName name="anpha" localSheetId="11">#REF!</definedName>
    <definedName name="anpha" localSheetId="12">#REF!</definedName>
    <definedName name="anpha" localSheetId="16">#REF!</definedName>
    <definedName name="anpha" localSheetId="20">#REF!</definedName>
    <definedName name="anpha" localSheetId="24">#REF!</definedName>
    <definedName name="anpha" localSheetId="25">#REF!</definedName>
    <definedName name="anpha" localSheetId="26">#REF!</definedName>
    <definedName name="anpha" localSheetId="27">#REF!</definedName>
    <definedName name="anpha" localSheetId="31">#REF!</definedName>
    <definedName name="anpha" localSheetId="8">#REF!</definedName>
    <definedName name="anpha" localSheetId="10">#REF!</definedName>
    <definedName name="anpha">#REF!</definedName>
    <definedName name="B">'[1]PNT-QUOT-#3'!#REF!</definedName>
    <definedName name="B5new" localSheetId="2" hidden="1">{"'TDTGT (theo Dphuong)'!$A$4:$F$75"}</definedName>
    <definedName name="B5new" localSheetId="5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6" hidden="1">{"'TDTGT (theo Dphuong)'!$A$4:$F$75"}</definedName>
    <definedName name="B5new" localSheetId="24" hidden="1">{"'TDTGT (theo Dphuong)'!$A$4:$F$75"}</definedName>
    <definedName name="B5new" localSheetId="25" hidden="1">{"'TDTGT (theo Dphuong)'!$A$4:$F$75"}</definedName>
    <definedName name="B5new" localSheetId="26" hidden="1">{"'TDTGT (theo Dphuong)'!$A$4:$F$75"}</definedName>
    <definedName name="B5new" localSheetId="27" hidden="1">{"'TDTGT (theo Dphuong)'!$A$4:$F$75"}</definedName>
    <definedName name="B5new" localSheetId="31" hidden="1">{"'TDTGT (theo Dphuong)'!$A$4:$F$75"}</definedName>
    <definedName name="B5new" hidden="1">{"'TDTGT (theo Dphuong)'!$A$4:$F$75"}</definedName>
    <definedName name="beta" localSheetId="2">#REF!</definedName>
    <definedName name="beta" localSheetId="5">#REF!</definedName>
    <definedName name="beta" localSheetId="11">#REF!</definedName>
    <definedName name="beta" localSheetId="12">#REF!</definedName>
    <definedName name="beta" localSheetId="16">#REF!</definedName>
    <definedName name="beta" localSheetId="20">#REF!</definedName>
    <definedName name="beta" localSheetId="24">#REF!</definedName>
    <definedName name="beta" localSheetId="27">#REF!</definedName>
    <definedName name="beta" localSheetId="31">#REF!</definedName>
    <definedName name="beta" localSheetId="8">#REF!</definedName>
    <definedName name="beta" localSheetId="10">#REF!</definedName>
    <definedName name="beta">#REF!</definedName>
    <definedName name="BT" localSheetId="2">#REF!</definedName>
    <definedName name="BT" localSheetId="5">#REF!</definedName>
    <definedName name="BT" localSheetId="11">#REF!</definedName>
    <definedName name="BT" localSheetId="12">#REF!</definedName>
    <definedName name="BT" localSheetId="16">#REF!</definedName>
    <definedName name="BT" localSheetId="20">#REF!</definedName>
    <definedName name="BT" localSheetId="24">#REF!</definedName>
    <definedName name="BT" localSheetId="25">#REF!</definedName>
    <definedName name="BT" localSheetId="26">#REF!</definedName>
    <definedName name="BT" localSheetId="27">#REF!</definedName>
    <definedName name="BT" localSheetId="31">#REF!</definedName>
    <definedName name="BT" localSheetId="8">#REF!</definedName>
    <definedName name="BT" localSheetId="10">#REF!</definedName>
    <definedName name="BT">#REF!</definedName>
    <definedName name="bv" localSheetId="2">#REF!</definedName>
    <definedName name="bv" localSheetId="5">#REF!</definedName>
    <definedName name="bv" localSheetId="11">#REF!</definedName>
    <definedName name="bv" localSheetId="12">#REF!</definedName>
    <definedName name="bv" localSheetId="16">#REF!</definedName>
    <definedName name="bv" localSheetId="20">#REF!</definedName>
    <definedName name="bv" localSheetId="24">#REF!</definedName>
    <definedName name="bv" localSheetId="25">#REF!</definedName>
    <definedName name="bv" localSheetId="26">#REF!</definedName>
    <definedName name="bv" localSheetId="27">#REF!</definedName>
    <definedName name="bv" localSheetId="31">#REF!</definedName>
    <definedName name="bv" localSheetId="8">#REF!</definedName>
    <definedName name="bv" localSheetId="10">#REF!</definedName>
    <definedName name="bv">#REF!</definedName>
    <definedName name="COAT">'[1]PNT-QUOT-#3'!#REF!</definedName>
    <definedName name="CS_10" localSheetId="2">#REF!</definedName>
    <definedName name="CS_10" localSheetId="5">#REF!</definedName>
    <definedName name="CS_10" localSheetId="11">#REF!</definedName>
    <definedName name="CS_10" localSheetId="12">#REF!</definedName>
    <definedName name="CS_10" localSheetId="16">#REF!</definedName>
    <definedName name="CS_10" localSheetId="20">#REF!</definedName>
    <definedName name="CS_10" localSheetId="24">#REF!</definedName>
    <definedName name="CS_10" localSheetId="25">#REF!</definedName>
    <definedName name="CS_10" localSheetId="26">#REF!</definedName>
    <definedName name="CS_10" localSheetId="27">#REF!</definedName>
    <definedName name="CS_10" localSheetId="31">#REF!</definedName>
    <definedName name="CS_10" localSheetId="8">#REF!</definedName>
    <definedName name="CS_10" localSheetId="10">#REF!</definedName>
    <definedName name="CS_10">#REF!</definedName>
    <definedName name="CS_100" localSheetId="2">#REF!</definedName>
    <definedName name="CS_100" localSheetId="5">#REF!</definedName>
    <definedName name="CS_100" localSheetId="11">#REF!</definedName>
    <definedName name="CS_100" localSheetId="12">#REF!</definedName>
    <definedName name="CS_100" localSheetId="16">#REF!</definedName>
    <definedName name="CS_100" localSheetId="20">#REF!</definedName>
    <definedName name="CS_100" localSheetId="24">#REF!</definedName>
    <definedName name="CS_100" localSheetId="25">#REF!</definedName>
    <definedName name="CS_100" localSheetId="26">#REF!</definedName>
    <definedName name="CS_100" localSheetId="27">#REF!</definedName>
    <definedName name="CS_100" localSheetId="31">#REF!</definedName>
    <definedName name="CS_100" localSheetId="8">#REF!</definedName>
    <definedName name="CS_100" localSheetId="10">#REF!</definedName>
    <definedName name="CS_100">#REF!</definedName>
    <definedName name="CS_10S" localSheetId="2">#REF!</definedName>
    <definedName name="CS_10S" localSheetId="5">#REF!</definedName>
    <definedName name="CS_10S" localSheetId="11">#REF!</definedName>
    <definedName name="CS_10S" localSheetId="12">#REF!</definedName>
    <definedName name="CS_10S" localSheetId="16">#REF!</definedName>
    <definedName name="CS_10S" localSheetId="20">#REF!</definedName>
    <definedName name="CS_10S" localSheetId="24">#REF!</definedName>
    <definedName name="CS_10S" localSheetId="25">#REF!</definedName>
    <definedName name="CS_10S" localSheetId="26">#REF!</definedName>
    <definedName name="CS_10S" localSheetId="27">#REF!</definedName>
    <definedName name="CS_10S" localSheetId="31">#REF!</definedName>
    <definedName name="CS_10S" localSheetId="8">#REF!</definedName>
    <definedName name="CS_10S" localSheetId="10">#REF!</definedName>
    <definedName name="CS_10S">#REF!</definedName>
    <definedName name="CS_120" localSheetId="2">#REF!</definedName>
    <definedName name="CS_120" localSheetId="5">#REF!</definedName>
    <definedName name="CS_120" localSheetId="11">#REF!</definedName>
    <definedName name="CS_120" localSheetId="12">#REF!</definedName>
    <definedName name="CS_120" localSheetId="16">#REF!</definedName>
    <definedName name="CS_120" localSheetId="20">#REF!</definedName>
    <definedName name="CS_120" localSheetId="24">#REF!</definedName>
    <definedName name="CS_120" localSheetId="25">#REF!</definedName>
    <definedName name="CS_120" localSheetId="26">#REF!</definedName>
    <definedName name="CS_120" localSheetId="27">#REF!</definedName>
    <definedName name="CS_120" localSheetId="31">#REF!</definedName>
    <definedName name="CS_120" localSheetId="8">#REF!</definedName>
    <definedName name="CS_120" localSheetId="10">#REF!</definedName>
    <definedName name="CS_120">#REF!</definedName>
    <definedName name="CS_140" localSheetId="2">#REF!</definedName>
    <definedName name="CS_140" localSheetId="5">#REF!</definedName>
    <definedName name="CS_140" localSheetId="11">#REF!</definedName>
    <definedName name="CS_140" localSheetId="12">#REF!</definedName>
    <definedName name="CS_140" localSheetId="16">#REF!</definedName>
    <definedName name="CS_140" localSheetId="20">#REF!</definedName>
    <definedName name="CS_140" localSheetId="24">#REF!</definedName>
    <definedName name="CS_140" localSheetId="25">#REF!</definedName>
    <definedName name="CS_140" localSheetId="26">#REF!</definedName>
    <definedName name="CS_140" localSheetId="27">#REF!</definedName>
    <definedName name="CS_140" localSheetId="31">#REF!</definedName>
    <definedName name="CS_140" localSheetId="8">#REF!</definedName>
    <definedName name="CS_140" localSheetId="10">#REF!</definedName>
    <definedName name="CS_140">#REF!</definedName>
    <definedName name="CS_160" localSheetId="2">#REF!</definedName>
    <definedName name="CS_160" localSheetId="5">#REF!</definedName>
    <definedName name="CS_160" localSheetId="11">#REF!</definedName>
    <definedName name="CS_160" localSheetId="12">#REF!</definedName>
    <definedName name="CS_160" localSheetId="16">#REF!</definedName>
    <definedName name="CS_160" localSheetId="20">#REF!</definedName>
    <definedName name="CS_160" localSheetId="24">#REF!</definedName>
    <definedName name="CS_160" localSheetId="25">#REF!</definedName>
    <definedName name="CS_160" localSheetId="26">#REF!</definedName>
    <definedName name="CS_160" localSheetId="27">#REF!</definedName>
    <definedName name="CS_160" localSheetId="31">#REF!</definedName>
    <definedName name="CS_160" localSheetId="8">#REF!</definedName>
    <definedName name="CS_160" localSheetId="10">#REF!</definedName>
    <definedName name="CS_160">#REF!</definedName>
    <definedName name="CS_20" localSheetId="2">#REF!</definedName>
    <definedName name="CS_20" localSheetId="5">#REF!</definedName>
    <definedName name="CS_20" localSheetId="11">#REF!</definedName>
    <definedName name="CS_20" localSheetId="12">#REF!</definedName>
    <definedName name="CS_20" localSheetId="16">#REF!</definedName>
    <definedName name="CS_20" localSheetId="20">#REF!</definedName>
    <definedName name="CS_20" localSheetId="24">#REF!</definedName>
    <definedName name="CS_20" localSheetId="25">#REF!</definedName>
    <definedName name="CS_20" localSheetId="26">#REF!</definedName>
    <definedName name="CS_20" localSheetId="27">#REF!</definedName>
    <definedName name="CS_20" localSheetId="31">#REF!</definedName>
    <definedName name="CS_20" localSheetId="8">#REF!</definedName>
    <definedName name="CS_20" localSheetId="10">#REF!</definedName>
    <definedName name="CS_20">#REF!</definedName>
    <definedName name="CS_30" localSheetId="2">#REF!</definedName>
    <definedName name="CS_30" localSheetId="5">#REF!</definedName>
    <definedName name="CS_30" localSheetId="11">#REF!</definedName>
    <definedName name="CS_30" localSheetId="12">#REF!</definedName>
    <definedName name="CS_30" localSheetId="16">#REF!</definedName>
    <definedName name="CS_30" localSheetId="20">#REF!</definedName>
    <definedName name="CS_30" localSheetId="24">#REF!</definedName>
    <definedName name="CS_30" localSheetId="25">#REF!</definedName>
    <definedName name="CS_30" localSheetId="26">#REF!</definedName>
    <definedName name="CS_30" localSheetId="27">#REF!</definedName>
    <definedName name="CS_30" localSheetId="31">#REF!</definedName>
    <definedName name="CS_30" localSheetId="8">#REF!</definedName>
    <definedName name="CS_30" localSheetId="10">#REF!</definedName>
    <definedName name="CS_30">#REF!</definedName>
    <definedName name="CS_40" localSheetId="2">#REF!</definedName>
    <definedName name="CS_40" localSheetId="5">#REF!</definedName>
    <definedName name="CS_40" localSheetId="11">#REF!</definedName>
    <definedName name="CS_40" localSheetId="12">#REF!</definedName>
    <definedName name="CS_40" localSheetId="16">#REF!</definedName>
    <definedName name="CS_40" localSheetId="20">#REF!</definedName>
    <definedName name="CS_40" localSheetId="24">#REF!</definedName>
    <definedName name="CS_40" localSheetId="25">#REF!</definedName>
    <definedName name="CS_40" localSheetId="26">#REF!</definedName>
    <definedName name="CS_40" localSheetId="27">#REF!</definedName>
    <definedName name="CS_40" localSheetId="31">#REF!</definedName>
    <definedName name="CS_40" localSheetId="8">#REF!</definedName>
    <definedName name="CS_40" localSheetId="10">#REF!</definedName>
    <definedName name="CS_40">#REF!</definedName>
    <definedName name="CS_40S" localSheetId="2">#REF!</definedName>
    <definedName name="CS_40S" localSheetId="5">#REF!</definedName>
    <definedName name="CS_40S" localSheetId="11">#REF!</definedName>
    <definedName name="CS_40S" localSheetId="12">#REF!</definedName>
    <definedName name="CS_40S" localSheetId="16">#REF!</definedName>
    <definedName name="CS_40S" localSheetId="20">#REF!</definedName>
    <definedName name="CS_40S" localSheetId="24">#REF!</definedName>
    <definedName name="CS_40S" localSheetId="25">#REF!</definedName>
    <definedName name="CS_40S" localSheetId="26">#REF!</definedName>
    <definedName name="CS_40S" localSheetId="27">#REF!</definedName>
    <definedName name="CS_40S" localSheetId="31">#REF!</definedName>
    <definedName name="CS_40S" localSheetId="8">#REF!</definedName>
    <definedName name="CS_40S" localSheetId="10">#REF!</definedName>
    <definedName name="CS_40S">#REF!</definedName>
    <definedName name="CS_5S" localSheetId="2">#REF!</definedName>
    <definedName name="CS_5S" localSheetId="5">#REF!</definedName>
    <definedName name="CS_5S" localSheetId="11">#REF!</definedName>
    <definedName name="CS_5S" localSheetId="12">#REF!</definedName>
    <definedName name="CS_5S" localSheetId="16">#REF!</definedName>
    <definedName name="CS_5S" localSheetId="20">#REF!</definedName>
    <definedName name="CS_5S" localSheetId="24">#REF!</definedName>
    <definedName name="CS_5S" localSheetId="25">#REF!</definedName>
    <definedName name="CS_5S" localSheetId="26">#REF!</definedName>
    <definedName name="CS_5S" localSheetId="27">#REF!</definedName>
    <definedName name="CS_5S" localSheetId="31">#REF!</definedName>
    <definedName name="CS_5S" localSheetId="8">#REF!</definedName>
    <definedName name="CS_5S" localSheetId="10">#REF!</definedName>
    <definedName name="CS_5S">#REF!</definedName>
    <definedName name="CS_60" localSheetId="2">#REF!</definedName>
    <definedName name="CS_60" localSheetId="5">#REF!</definedName>
    <definedName name="CS_60" localSheetId="11">#REF!</definedName>
    <definedName name="CS_60" localSheetId="12">#REF!</definedName>
    <definedName name="CS_60" localSheetId="16">#REF!</definedName>
    <definedName name="CS_60" localSheetId="20">#REF!</definedName>
    <definedName name="CS_60" localSheetId="24">#REF!</definedName>
    <definedName name="CS_60" localSheetId="25">#REF!</definedName>
    <definedName name="CS_60" localSheetId="26">#REF!</definedName>
    <definedName name="CS_60" localSheetId="27">#REF!</definedName>
    <definedName name="CS_60" localSheetId="31">#REF!</definedName>
    <definedName name="CS_60" localSheetId="8">#REF!</definedName>
    <definedName name="CS_60" localSheetId="10">#REF!</definedName>
    <definedName name="CS_60">#REF!</definedName>
    <definedName name="CS_80" localSheetId="2">#REF!</definedName>
    <definedName name="CS_80" localSheetId="5">#REF!</definedName>
    <definedName name="CS_80" localSheetId="11">#REF!</definedName>
    <definedName name="CS_80" localSheetId="12">#REF!</definedName>
    <definedName name="CS_80" localSheetId="16">#REF!</definedName>
    <definedName name="CS_80" localSheetId="20">#REF!</definedName>
    <definedName name="CS_80" localSheetId="24">#REF!</definedName>
    <definedName name="CS_80" localSheetId="25">#REF!</definedName>
    <definedName name="CS_80" localSheetId="26">#REF!</definedName>
    <definedName name="CS_80" localSheetId="27">#REF!</definedName>
    <definedName name="CS_80" localSheetId="31">#REF!</definedName>
    <definedName name="CS_80" localSheetId="8">#REF!</definedName>
    <definedName name="CS_80" localSheetId="10">#REF!</definedName>
    <definedName name="CS_80">#REF!</definedName>
    <definedName name="CS_80S" localSheetId="2">#REF!</definedName>
    <definedName name="CS_80S" localSheetId="5">#REF!</definedName>
    <definedName name="CS_80S" localSheetId="11">#REF!</definedName>
    <definedName name="CS_80S" localSheetId="12">#REF!</definedName>
    <definedName name="CS_80S" localSheetId="16">#REF!</definedName>
    <definedName name="CS_80S" localSheetId="20">#REF!</definedName>
    <definedName name="CS_80S" localSheetId="24">#REF!</definedName>
    <definedName name="CS_80S" localSheetId="25">#REF!</definedName>
    <definedName name="CS_80S" localSheetId="26">#REF!</definedName>
    <definedName name="CS_80S" localSheetId="27">#REF!</definedName>
    <definedName name="CS_80S" localSheetId="31">#REF!</definedName>
    <definedName name="CS_80S" localSheetId="8">#REF!</definedName>
    <definedName name="CS_80S" localSheetId="10">#REF!</definedName>
    <definedName name="CS_80S">#REF!</definedName>
    <definedName name="CS_STD" localSheetId="2">#REF!</definedName>
    <definedName name="CS_STD" localSheetId="5">#REF!</definedName>
    <definedName name="CS_STD" localSheetId="11">#REF!</definedName>
    <definedName name="CS_STD" localSheetId="12">#REF!</definedName>
    <definedName name="CS_STD" localSheetId="16">#REF!</definedName>
    <definedName name="CS_STD" localSheetId="20">#REF!</definedName>
    <definedName name="CS_STD" localSheetId="24">#REF!</definedName>
    <definedName name="CS_STD" localSheetId="25">#REF!</definedName>
    <definedName name="CS_STD" localSheetId="26">#REF!</definedName>
    <definedName name="CS_STD" localSheetId="27">#REF!</definedName>
    <definedName name="CS_STD" localSheetId="31">#REF!</definedName>
    <definedName name="CS_STD" localSheetId="8">#REF!</definedName>
    <definedName name="CS_STD" localSheetId="10">#REF!</definedName>
    <definedName name="CS_STD">#REF!</definedName>
    <definedName name="CS_XS" localSheetId="2">#REF!</definedName>
    <definedName name="CS_XS" localSheetId="5">#REF!</definedName>
    <definedName name="CS_XS" localSheetId="11">#REF!</definedName>
    <definedName name="CS_XS" localSheetId="12">#REF!</definedName>
    <definedName name="CS_XS" localSheetId="16">#REF!</definedName>
    <definedName name="CS_XS" localSheetId="20">#REF!</definedName>
    <definedName name="CS_XS" localSheetId="24">#REF!</definedName>
    <definedName name="CS_XS" localSheetId="25">#REF!</definedName>
    <definedName name="CS_XS" localSheetId="26">#REF!</definedName>
    <definedName name="CS_XS" localSheetId="27">#REF!</definedName>
    <definedName name="CS_XS" localSheetId="31">#REF!</definedName>
    <definedName name="CS_XS" localSheetId="8">#REF!</definedName>
    <definedName name="CS_XS" localSheetId="10">#REF!</definedName>
    <definedName name="CS_XS">#REF!</definedName>
    <definedName name="CS_XXS" localSheetId="2">#REF!</definedName>
    <definedName name="CS_XXS" localSheetId="5">#REF!</definedName>
    <definedName name="CS_XXS" localSheetId="11">#REF!</definedName>
    <definedName name="CS_XXS" localSheetId="12">#REF!</definedName>
    <definedName name="CS_XXS" localSheetId="16">#REF!</definedName>
    <definedName name="CS_XXS" localSheetId="20">#REF!</definedName>
    <definedName name="CS_XXS" localSheetId="24">#REF!</definedName>
    <definedName name="CS_XXS" localSheetId="25">#REF!</definedName>
    <definedName name="CS_XXS" localSheetId="26">#REF!</definedName>
    <definedName name="CS_XXS" localSheetId="27">#REF!</definedName>
    <definedName name="CS_XXS" localSheetId="31">#REF!</definedName>
    <definedName name="CS_XXS" localSheetId="8">#REF!</definedName>
    <definedName name="CS_XXS" localSheetId="10">#REF!</definedName>
    <definedName name="CS_XXS">#REF!</definedName>
    <definedName name="cv" localSheetId="2" hidden="1">{"'TDTGT (theo Dphuong)'!$A$4:$F$75"}</definedName>
    <definedName name="cv" localSheetId="5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6" hidden="1">{"'TDTGT (theo Dphuong)'!$A$4:$F$75"}</definedName>
    <definedName name="cv" localSheetId="24" hidden="1">{"'TDTGT (theo Dphuong)'!$A$4:$F$75"}</definedName>
    <definedName name="cv" localSheetId="25" hidden="1">{"'TDTGT (theo Dphuong)'!$A$4:$F$75"}</definedName>
    <definedName name="cv" localSheetId="26" hidden="1">{"'TDTGT (theo Dphuong)'!$A$4:$F$75"}</definedName>
    <definedName name="cv" localSheetId="27" hidden="1">{"'TDTGT (theo Dphuong)'!$A$4:$F$75"}</definedName>
    <definedName name="cv" localSheetId="31" hidden="1">{"'TDTGT (theo Dphuong)'!$A$4:$F$75"}</definedName>
    <definedName name="cv" hidden="1">{"'TDTGT (theo Dphuong)'!$A$4:$F$75"}</definedName>
    <definedName name="cx" localSheetId="2">#REF!</definedName>
    <definedName name="cx" localSheetId="5">#REF!</definedName>
    <definedName name="cx" localSheetId="11">#REF!</definedName>
    <definedName name="cx" localSheetId="12">#REF!</definedName>
    <definedName name="cx" localSheetId="16">#REF!</definedName>
    <definedName name="cx" localSheetId="20">#REF!</definedName>
    <definedName name="cx" localSheetId="24">#REF!</definedName>
    <definedName name="cx" localSheetId="25">#REF!</definedName>
    <definedName name="cx" localSheetId="26">#REF!</definedName>
    <definedName name="cx" localSheetId="27">#REF!</definedName>
    <definedName name="cx" localSheetId="31">#REF!</definedName>
    <definedName name="cx" localSheetId="8">#REF!</definedName>
    <definedName name="cx" localSheetId="10">#REF!</definedName>
    <definedName name="cx">#REF!</definedName>
    <definedName name="d" localSheetId="2" hidden="1">#REF!</definedName>
    <definedName name="d" localSheetId="5" hidden="1">#REF!</definedName>
    <definedName name="d" localSheetId="11" hidden="1">#REF!</definedName>
    <definedName name="d" localSheetId="12" hidden="1">#REF!</definedName>
    <definedName name="d" localSheetId="16" hidden="1">#REF!</definedName>
    <definedName name="d" localSheetId="20" hidden="1">#REF!</definedName>
    <definedName name="d" localSheetId="24" hidden="1">#REF!</definedName>
    <definedName name="d" localSheetId="25" hidden="1">#REF!</definedName>
    <definedName name="d" localSheetId="26" hidden="1">#REF!</definedName>
    <definedName name="d" localSheetId="27" hidden="1">#REF!</definedName>
    <definedName name="d" localSheetId="31" hidden="1">#REF!</definedName>
    <definedName name="d" localSheetId="8" hidden="1">#REF!</definedName>
    <definedName name="d" localSheetId="10" hidden="1">#REF!</definedName>
    <definedName name="d" hidden="1">#REF!</definedName>
    <definedName name="dd" localSheetId="2">#REF!</definedName>
    <definedName name="dd" localSheetId="5">#REF!</definedName>
    <definedName name="dd" localSheetId="11">#REF!</definedName>
    <definedName name="dd" localSheetId="12">#REF!</definedName>
    <definedName name="dd" localSheetId="16">#REF!</definedName>
    <definedName name="dd" localSheetId="20">#REF!</definedName>
    <definedName name="dd" localSheetId="24">#REF!</definedName>
    <definedName name="dd" localSheetId="25">#REF!</definedName>
    <definedName name="dd" localSheetId="26">#REF!</definedName>
    <definedName name="dd" localSheetId="27">#REF!</definedName>
    <definedName name="dd" localSheetId="31">#REF!</definedName>
    <definedName name="dd" localSheetId="8">#REF!</definedName>
    <definedName name="dd" localSheetId="10">#REF!</definedName>
    <definedName name="dd">#REF!</definedName>
    <definedName name="df" localSheetId="2" hidden="1">#REF!</definedName>
    <definedName name="df" localSheetId="5" hidden="1">#REF!</definedName>
    <definedName name="df" localSheetId="11" hidden="1">#REF!</definedName>
    <definedName name="df" localSheetId="12" hidden="1">#REF!</definedName>
    <definedName name="df" localSheetId="16" hidden="1">#REF!</definedName>
    <definedName name="df" localSheetId="20" hidden="1">#REF!</definedName>
    <definedName name="df" localSheetId="24" hidden="1">#REF!</definedName>
    <definedName name="df" localSheetId="25" hidden="1">#REF!</definedName>
    <definedName name="df" localSheetId="26" hidden="1">#REF!</definedName>
    <definedName name="df" localSheetId="27" hidden="1">#REF!</definedName>
    <definedName name="df" localSheetId="31" hidden="1">#REF!</definedName>
    <definedName name="df" localSheetId="8" hidden="1">#REF!</definedName>
    <definedName name="df" localSheetId="10" hidden="1">#REF!</definedName>
    <definedName name="df" hidden="1">#REF!</definedName>
    <definedName name="dg" localSheetId="2">#REF!</definedName>
    <definedName name="dg" localSheetId="5">#REF!</definedName>
    <definedName name="dg" localSheetId="11">#REF!</definedName>
    <definedName name="dg" localSheetId="12">#REF!</definedName>
    <definedName name="dg" localSheetId="16">#REF!</definedName>
    <definedName name="dg" localSheetId="20">#REF!</definedName>
    <definedName name="dg" localSheetId="24">#REF!</definedName>
    <definedName name="dg" localSheetId="25">#REF!</definedName>
    <definedName name="dg" localSheetId="26">#REF!</definedName>
    <definedName name="dg" localSheetId="27">#REF!</definedName>
    <definedName name="dg" localSheetId="31">#REF!</definedName>
    <definedName name="dg" localSheetId="8">#REF!</definedName>
    <definedName name="dg" localSheetId="10">#REF!</definedName>
    <definedName name="dg">#REF!</definedName>
    <definedName name="dien" localSheetId="2">#REF!</definedName>
    <definedName name="dien" localSheetId="5">#REF!</definedName>
    <definedName name="dien" localSheetId="11">#REF!</definedName>
    <definedName name="dien" localSheetId="12">#REF!</definedName>
    <definedName name="dien" localSheetId="16">#REF!</definedName>
    <definedName name="dien" localSheetId="20">#REF!</definedName>
    <definedName name="dien" localSheetId="24">#REF!</definedName>
    <definedName name="dien" localSheetId="25">#REF!</definedName>
    <definedName name="dien" localSheetId="26">#REF!</definedName>
    <definedName name="dien" localSheetId="27">#REF!</definedName>
    <definedName name="dien" localSheetId="31">#REF!</definedName>
    <definedName name="dien" localSheetId="8">#REF!</definedName>
    <definedName name="dien" localSheetId="10">#REF!</definedName>
    <definedName name="dien">#REF!</definedName>
    <definedName name="dn" localSheetId="2" hidden="1">{"'TDTGT (theo Dphuong)'!$A$4:$F$75"}</definedName>
    <definedName name="dn" localSheetId="5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6" hidden="1">{"'TDTGT (theo Dphuong)'!$A$4:$F$75"}</definedName>
    <definedName name="dn" localSheetId="24" hidden="1">{"'TDTGT (theo Dphuong)'!$A$4:$F$75"}</definedName>
    <definedName name="dn" localSheetId="25" hidden="1">{"'TDTGT (theo Dphuong)'!$A$4:$F$75"}</definedName>
    <definedName name="dn" localSheetId="26" hidden="1">{"'TDTGT (theo Dphuong)'!$A$4:$F$75"}</definedName>
    <definedName name="dn" localSheetId="27" hidden="1">{"'TDTGT (theo Dphuong)'!$A$4:$F$75"}</definedName>
    <definedName name="dn" localSheetId="31" hidden="1">{"'TDTGT (theo Dphuong)'!$A$4:$F$75"}</definedName>
    <definedName name="dn" hidden="1">{"'TDTGT (theo Dphuong)'!$A$4:$F$75"}</definedName>
    <definedName name="ffddg" localSheetId="2">#REF!</definedName>
    <definedName name="ffddg" localSheetId="5">#REF!</definedName>
    <definedName name="ffddg" localSheetId="11">#REF!</definedName>
    <definedName name="ffddg" localSheetId="12">#REF!</definedName>
    <definedName name="ffddg" localSheetId="16">#REF!</definedName>
    <definedName name="ffddg" localSheetId="20">#REF!</definedName>
    <definedName name="ffddg" localSheetId="24">#REF!</definedName>
    <definedName name="ffddg" localSheetId="27">#REF!</definedName>
    <definedName name="ffddg" localSheetId="31">#REF!</definedName>
    <definedName name="ffddg" localSheetId="8">#REF!</definedName>
    <definedName name="ffddg" localSheetId="10">#REF!</definedName>
    <definedName name="ffddg">#REF!</definedName>
    <definedName name="FP">'[1]COAT&amp;WRAP-QIOT-#3'!#REF!</definedName>
    <definedName name="h" localSheetId="2" hidden="1">{"'TDTGT (theo Dphuong)'!$A$4:$F$75"}</definedName>
    <definedName name="h" localSheetId="5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6" hidden="1">{"'TDTGT (theo Dphuong)'!$A$4:$F$75"}</definedName>
    <definedName name="h" localSheetId="24" hidden="1">{"'TDTGT (theo Dphuong)'!$A$4:$F$75"}</definedName>
    <definedName name="h" localSheetId="25" hidden="1">{"'TDTGT (theo Dphuong)'!$A$4:$F$75"}</definedName>
    <definedName name="h" localSheetId="26" hidden="1">{"'TDTGT (theo Dphuong)'!$A$4:$F$75"}</definedName>
    <definedName name="h" localSheetId="27" hidden="1">{"'TDTGT (theo Dphuong)'!$A$4:$F$75"}</definedName>
    <definedName name="h" localSheetId="31" hidden="1">{"'TDTGT (theo Dphuong)'!$A$4:$F$75"}</definedName>
    <definedName name="h" hidden="1">{"'TDTGT (theo Dphuong)'!$A$4:$F$75"}</definedName>
    <definedName name="hab" localSheetId="2">#REF!</definedName>
    <definedName name="hab" localSheetId="5">#REF!</definedName>
    <definedName name="hab" localSheetId="11">#REF!</definedName>
    <definedName name="hab" localSheetId="12">#REF!</definedName>
    <definedName name="hab" localSheetId="16">#REF!</definedName>
    <definedName name="hab" localSheetId="20">#REF!</definedName>
    <definedName name="hab" localSheetId="24">#REF!</definedName>
    <definedName name="hab" localSheetId="25">#REF!</definedName>
    <definedName name="hab" localSheetId="26">#REF!</definedName>
    <definedName name="hab" localSheetId="27">#REF!</definedName>
    <definedName name="hab" localSheetId="31">#REF!</definedName>
    <definedName name="hab" localSheetId="8">#REF!</definedName>
    <definedName name="hab" localSheetId="10">#REF!</definedName>
    <definedName name="hab">#REF!</definedName>
    <definedName name="habac" localSheetId="2">#REF!</definedName>
    <definedName name="habac" localSheetId="5">#REF!</definedName>
    <definedName name="habac" localSheetId="11">#REF!</definedName>
    <definedName name="habac" localSheetId="12">#REF!</definedName>
    <definedName name="habac" localSheetId="16">#REF!</definedName>
    <definedName name="habac" localSheetId="20">#REF!</definedName>
    <definedName name="habac" localSheetId="24">#REF!</definedName>
    <definedName name="habac" localSheetId="25">#REF!</definedName>
    <definedName name="habac" localSheetId="26">#REF!</definedName>
    <definedName name="habac" localSheetId="27">#REF!</definedName>
    <definedName name="habac" localSheetId="31">#REF!</definedName>
    <definedName name="habac" localSheetId="8">#REF!</definedName>
    <definedName name="habac" localSheetId="10">#REF!</definedName>
    <definedName name="habac">#REF!</definedName>
    <definedName name="Habac1">'[3]7 THAI NGUYEN'!$A$11</definedName>
    <definedName name="hhg" localSheetId="2">#REF!</definedName>
    <definedName name="hhg" localSheetId="5">#REF!</definedName>
    <definedName name="hhg" localSheetId="11">#REF!</definedName>
    <definedName name="hhg" localSheetId="12">#REF!</definedName>
    <definedName name="hhg" localSheetId="16">#REF!</definedName>
    <definedName name="hhg" localSheetId="20">#REF!</definedName>
    <definedName name="hhg" localSheetId="24">#REF!</definedName>
    <definedName name="hhg" localSheetId="25">#REF!</definedName>
    <definedName name="hhg" localSheetId="26">#REF!</definedName>
    <definedName name="hhg" localSheetId="27">#REF!</definedName>
    <definedName name="hhg" localSheetId="31">#REF!</definedName>
    <definedName name="hhg" localSheetId="8">#REF!</definedName>
    <definedName name="hhg" localSheetId="10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5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6" hidden="1">{"'TDTGT (theo Dphuong)'!$A$4:$F$75"}</definedName>
    <definedName name="HTML_Control" localSheetId="24" hidden="1">{"'TDTGT (theo Dphuong)'!$A$4:$F$75"}</definedName>
    <definedName name="HTML_Control" localSheetId="25" hidden="1">{"'TDTGT (theo Dphuong)'!$A$4:$F$75"}</definedName>
    <definedName name="HTML_Control" localSheetId="26" hidden="1">{"'TDTGT (theo Dphuong)'!$A$4:$F$75"}</definedName>
    <definedName name="HTML_Control" localSheetId="27" hidden="1">{"'TDTGT (theo Dphuong)'!$A$4:$F$75"}</definedName>
    <definedName name="HTML_Control" localSheetId="31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" hidden="1">{#N/A,#N/A,FALSE,"Chung"}</definedName>
    <definedName name="i" localSheetId="5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6" hidden="1">{#N/A,#N/A,FALSE,"Chung"}</definedName>
    <definedName name="i" localSheetId="24" hidden="1">{#N/A,#N/A,FALSE,"Chung"}</definedName>
    <definedName name="i" localSheetId="25" hidden="1">{#N/A,#N/A,FALSE,"Chung"}</definedName>
    <definedName name="i" localSheetId="26" hidden="1">{#N/A,#N/A,FALSE,"Chung"}</definedName>
    <definedName name="i" localSheetId="27" hidden="1">{#N/A,#N/A,FALSE,"Chung"}</definedName>
    <definedName name="i" localSheetId="31" hidden="1">{#N/A,#N/A,FALSE,"Chung"}</definedName>
    <definedName name="i" hidden="1">{#N/A,#N/A,FALSE,"Chung"}</definedName>
    <definedName name="IO">'[1]COAT&amp;WRAP-QIOT-#3'!#REF!</definedName>
    <definedName name="kjh" localSheetId="2" hidden="1">{#N/A,#N/A,FALSE,"Chung"}</definedName>
    <definedName name="kjh" localSheetId="5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6" hidden="1">{#N/A,#N/A,FALSE,"Chung"}</definedName>
    <definedName name="kjh" localSheetId="24" hidden="1">{#N/A,#N/A,FALSE,"Chung"}</definedName>
    <definedName name="kjh" localSheetId="25" hidden="1">{#N/A,#N/A,FALSE,"Chung"}</definedName>
    <definedName name="kjh" localSheetId="26" hidden="1">{#N/A,#N/A,FALSE,"Chung"}</definedName>
    <definedName name="kjh" localSheetId="27" hidden="1">{#N/A,#N/A,FALSE,"Chung"}</definedName>
    <definedName name="kjh" localSheetId="31" hidden="1">{#N/A,#N/A,FALSE,"Chung"}</definedName>
    <definedName name="kjh" hidden="1">{#N/A,#N/A,FALSE,"Chung"}</definedName>
    <definedName name="kjhjfhdjkfndfndf" localSheetId="2">#REF!</definedName>
    <definedName name="kjhjfhdjkfndfndf" localSheetId="5">#REF!</definedName>
    <definedName name="kjhjfhdjkfndfndf" localSheetId="11">#REF!</definedName>
    <definedName name="kjhjfhdjkfndfndf" localSheetId="12">#REF!</definedName>
    <definedName name="kjhjfhdjkfndfndf" localSheetId="16">#REF!</definedName>
    <definedName name="kjhjfhdjkfndfndf" localSheetId="20">#REF!</definedName>
    <definedName name="kjhjfhdjkfndfndf" localSheetId="24">#REF!</definedName>
    <definedName name="kjhjfhdjkfndfndf" localSheetId="25">#REF!</definedName>
    <definedName name="kjhjfhdjkfndfndf" localSheetId="26">#REF!</definedName>
    <definedName name="kjhjfhdjkfndfndf" localSheetId="27">#REF!</definedName>
    <definedName name="kjhjfhdjkfndfndf" localSheetId="31">#REF!</definedName>
    <definedName name="kjhjfhdjkfndfndf" localSheetId="8">#REF!</definedName>
    <definedName name="kjhjfhdjkfndfndf" localSheetId="10">#REF!</definedName>
    <definedName name="kjhjfhdjkfndfndf">#REF!</definedName>
    <definedName name="m" localSheetId="2" hidden="1">{"'TDTGT (theo Dphuong)'!$A$4:$F$75"}</definedName>
    <definedName name="m" localSheetId="5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6" hidden="1">{"'TDTGT (theo Dphuong)'!$A$4:$F$75"}</definedName>
    <definedName name="m" localSheetId="24" hidden="1">{"'TDTGT (theo Dphuong)'!$A$4:$F$75"}</definedName>
    <definedName name="m" localSheetId="25" hidden="1">{"'TDTGT (theo Dphuong)'!$A$4:$F$75"}</definedName>
    <definedName name="m" localSheetId="26" hidden="1">{"'TDTGT (theo Dphuong)'!$A$4:$F$75"}</definedName>
    <definedName name="m" localSheetId="27" hidden="1">{"'TDTGT (theo Dphuong)'!$A$4:$F$75"}</definedName>
    <definedName name="m" localSheetId="31" hidden="1">{"'TDTGT (theo Dphuong)'!$A$4:$F$75"}</definedName>
    <definedName name="m" hidden="1">{"'TDTGT (theo Dphuong)'!$A$4:$F$75"}</definedName>
    <definedName name="MAT">'[1]COAT&amp;WRAP-QIOT-#3'!#REF!</definedName>
    <definedName name="mc" localSheetId="2">#REF!</definedName>
    <definedName name="mc" localSheetId="5">#REF!</definedName>
    <definedName name="mc" localSheetId="11">#REF!</definedName>
    <definedName name="mc" localSheetId="12">#REF!</definedName>
    <definedName name="mc" localSheetId="16">#REF!</definedName>
    <definedName name="mc" localSheetId="20">#REF!</definedName>
    <definedName name="mc" localSheetId="24">#REF!</definedName>
    <definedName name="mc" localSheetId="25">#REF!</definedName>
    <definedName name="mc" localSheetId="26">#REF!</definedName>
    <definedName name="mc" localSheetId="27">#REF!</definedName>
    <definedName name="mc" localSheetId="31">#REF!</definedName>
    <definedName name="mc" localSheetId="8">#REF!</definedName>
    <definedName name="mc" localSheetId="10">#REF!</definedName>
    <definedName name="mc">#REF!</definedName>
    <definedName name="MF">'[1]COAT&amp;WRAP-QIOT-#3'!#REF!</definedName>
    <definedName name="mnh">'[4]2.74'!#REF!</definedName>
    <definedName name="n">'[4]2.74'!#REF!</definedName>
    <definedName name="nhan" localSheetId="2">#REF!</definedName>
    <definedName name="nhan" localSheetId="5">#REF!</definedName>
    <definedName name="nhan" localSheetId="11">#REF!</definedName>
    <definedName name="nhan" localSheetId="12">#REF!</definedName>
    <definedName name="nhan" localSheetId="16">#REF!</definedName>
    <definedName name="nhan" localSheetId="20">#REF!</definedName>
    <definedName name="nhan" localSheetId="24">#REF!</definedName>
    <definedName name="nhan" localSheetId="25">#REF!</definedName>
    <definedName name="nhan" localSheetId="26">#REF!</definedName>
    <definedName name="nhan" localSheetId="27">#REF!</definedName>
    <definedName name="nhan" localSheetId="31">#REF!</definedName>
    <definedName name="nhan" localSheetId="8">#REF!</definedName>
    <definedName name="nhan" localSheetId="10">#REF!</definedName>
    <definedName name="nhan">#REF!</definedName>
    <definedName name="Nhan_xet_cua_dai">"Picture 1"</definedName>
    <definedName name="nuoc" localSheetId="2">#REF!</definedName>
    <definedName name="nuoc" localSheetId="5">#REF!</definedName>
    <definedName name="nuoc" localSheetId="11">#REF!</definedName>
    <definedName name="nuoc" localSheetId="12">#REF!</definedName>
    <definedName name="nuoc" localSheetId="16">#REF!</definedName>
    <definedName name="nuoc" localSheetId="20">#REF!</definedName>
    <definedName name="nuoc" localSheetId="24">#REF!</definedName>
    <definedName name="nuoc" localSheetId="27">#REF!</definedName>
    <definedName name="nuoc" localSheetId="31">#REF!</definedName>
    <definedName name="nuoc" localSheetId="8">#REF!</definedName>
    <definedName name="nuoc" localSheetId="10">#REF!</definedName>
    <definedName name="nuoc">#REF!</definedName>
    <definedName name="oanh" localSheetId="2" hidden="1">{#N/A,#N/A,FALSE,"Chung"}</definedName>
    <definedName name="oanh" localSheetId="5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6" hidden="1">{#N/A,#N/A,FALSE,"Chung"}</definedName>
    <definedName name="oanh" localSheetId="24" hidden="1">{#N/A,#N/A,FALSE,"Chung"}</definedName>
    <definedName name="oanh" localSheetId="25" hidden="1">{#N/A,#N/A,FALSE,"Chung"}</definedName>
    <definedName name="oanh" localSheetId="26" hidden="1">{#N/A,#N/A,FALSE,"Chung"}</definedName>
    <definedName name="oanh" localSheetId="27" hidden="1">{#N/A,#N/A,FALSE,"Chung"}</definedName>
    <definedName name="oanh" localSheetId="31" hidden="1">{#N/A,#N/A,FALSE,"Chung"}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[5]IBASE!$AH$16:$AV$110</definedName>
    <definedName name="_xlnm.Print_Area" localSheetId="5">'1.Nong nghiep'!$A$1:$E$20</definedName>
    <definedName name="_xlnm.Print_Area" localSheetId="11">'10.ton kho'!$A$1:$E$21</definedName>
    <definedName name="_xlnm.Print_Area" localSheetId="12">'11.tieu thu'!$A$1:$F$21</definedName>
    <definedName name="_xlnm.Print_Area" localSheetId="1">'Tổng quan'!$A$1:$J$66</definedName>
    <definedName name="Print_Area_MI">[6]ESTI.!$A$1:$U$52</definedName>
    <definedName name="_xlnm.Print_Titles" localSheetId="7">'2.IIPthang'!#REF!</definedName>
    <definedName name="_xlnm.Print_Titles" localSheetId="8">'7.IIPquy'!$4:$7</definedName>
    <definedName name="_xlnm.Print_Titles">'[7]TiÕn ®é thùc hiÖn KC'!#REF!</definedName>
    <definedName name="pt" localSheetId="2">#REF!</definedName>
    <definedName name="pt" localSheetId="5">#REF!</definedName>
    <definedName name="pt" localSheetId="11">#REF!</definedName>
    <definedName name="pt" localSheetId="12">#REF!</definedName>
    <definedName name="pt" localSheetId="16">#REF!</definedName>
    <definedName name="pt" localSheetId="20">#REF!</definedName>
    <definedName name="pt" localSheetId="24">#REF!</definedName>
    <definedName name="pt" localSheetId="25">#REF!</definedName>
    <definedName name="pt" localSheetId="26">#REF!</definedName>
    <definedName name="pt" localSheetId="27">#REF!</definedName>
    <definedName name="pt" localSheetId="31">#REF!</definedName>
    <definedName name="pt" localSheetId="8">#REF!</definedName>
    <definedName name="pt" localSheetId="10">#REF!</definedName>
    <definedName name="pt">#REF!</definedName>
    <definedName name="ptr" localSheetId="2">#REF!</definedName>
    <definedName name="ptr" localSheetId="5">#REF!</definedName>
    <definedName name="ptr" localSheetId="11">#REF!</definedName>
    <definedName name="ptr" localSheetId="12">#REF!</definedName>
    <definedName name="ptr" localSheetId="16">#REF!</definedName>
    <definedName name="ptr" localSheetId="20">#REF!</definedName>
    <definedName name="ptr" localSheetId="24">#REF!</definedName>
    <definedName name="ptr" localSheetId="25">#REF!</definedName>
    <definedName name="ptr" localSheetId="26">#REF!</definedName>
    <definedName name="ptr" localSheetId="27">#REF!</definedName>
    <definedName name="ptr" localSheetId="31">#REF!</definedName>
    <definedName name="ptr" localSheetId="8">#REF!</definedName>
    <definedName name="ptr" localSheetId="10">#REF!</definedName>
    <definedName name="ptr">#REF!</definedName>
    <definedName name="ptvt">'[8]ma-pt'!$A$6:$IV$228</definedName>
    <definedName name="qưeqwrqw" localSheetId="2" hidden="1">{#N/A,#N/A,FALSE,"Chung"}</definedName>
    <definedName name="qưeqwrqw" localSheetId="5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6" hidden="1">{#N/A,#N/A,FALSE,"Chung"}</definedName>
    <definedName name="qưeqwrqw" localSheetId="24" hidden="1">{#N/A,#N/A,FALSE,"Chung"}</definedName>
    <definedName name="qưeqwrqw" localSheetId="25" hidden="1">{#N/A,#N/A,FALSE,"Chung"}</definedName>
    <definedName name="qưeqwrqw" localSheetId="26" hidden="1">{#N/A,#N/A,FALSE,"Chung"}</definedName>
    <definedName name="qưeqwrqw" localSheetId="27" hidden="1">{#N/A,#N/A,FALSE,"Chung"}</definedName>
    <definedName name="qưeqwrqw" localSheetId="31" hidden="1">{#N/A,#N/A,FALSE,"Chung"}</definedName>
    <definedName name="qưeqwrqw" hidden="1">{#N/A,#N/A,FALSE,"Chung"}</definedName>
    <definedName name="RT">'[1]COAT&amp;WRAP-QIOT-#3'!#REF!</definedName>
    <definedName name="SB">[5]IBASE!$AH$7:$AL$14</definedName>
    <definedName name="SORT" localSheetId="2">#REF!</definedName>
    <definedName name="SORT" localSheetId="5">#REF!</definedName>
    <definedName name="SORT" localSheetId="11">#REF!</definedName>
    <definedName name="SORT" localSheetId="12">#REF!</definedName>
    <definedName name="SORT" localSheetId="16">#REF!</definedName>
    <definedName name="SORT" localSheetId="20">#REF!</definedName>
    <definedName name="SORT" localSheetId="24">#REF!</definedName>
    <definedName name="SORT" localSheetId="25">#REF!</definedName>
    <definedName name="SORT" localSheetId="26">#REF!</definedName>
    <definedName name="SORT" localSheetId="27">#REF!</definedName>
    <definedName name="SORT" localSheetId="31">#REF!</definedName>
    <definedName name="SORT" localSheetId="8">#REF!</definedName>
    <definedName name="SORT" localSheetId="10">#REF!</definedName>
    <definedName name="SORT">#REF!</definedName>
    <definedName name="SORT_AREA">'[6]DI-ESTI'!$A$8:$R$489</definedName>
    <definedName name="SP">'[1]PNT-QUOT-#3'!#REF!</definedName>
    <definedName name="sss" localSheetId="2">#REF!</definedName>
    <definedName name="sss" localSheetId="5">#REF!</definedName>
    <definedName name="sss" localSheetId="11">#REF!</definedName>
    <definedName name="sss" localSheetId="12">#REF!</definedName>
    <definedName name="sss" localSheetId="16">#REF!</definedName>
    <definedName name="sss" localSheetId="20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31">#REF!</definedName>
    <definedName name="sss" localSheetId="8">#REF!</definedName>
    <definedName name="sss" localSheetId="10">#REF!</definedName>
    <definedName name="sss">#REF!</definedName>
    <definedName name="TBA" localSheetId="2">#REF!</definedName>
    <definedName name="TBA" localSheetId="5">#REF!</definedName>
    <definedName name="TBA" localSheetId="11">#REF!</definedName>
    <definedName name="TBA" localSheetId="12">#REF!</definedName>
    <definedName name="TBA" localSheetId="16">#REF!</definedName>
    <definedName name="TBA" localSheetId="20">#REF!</definedName>
    <definedName name="TBA" localSheetId="24">#REF!</definedName>
    <definedName name="TBA" localSheetId="25">#REF!</definedName>
    <definedName name="TBA" localSheetId="26">#REF!</definedName>
    <definedName name="TBA" localSheetId="27">#REF!</definedName>
    <definedName name="TBA" localSheetId="31">#REF!</definedName>
    <definedName name="TBA" localSheetId="8">#REF!</definedName>
    <definedName name="TBA" localSheetId="10">#REF!</definedName>
    <definedName name="TBA">#REF!</definedName>
    <definedName name="td" localSheetId="2">#REF!</definedName>
    <definedName name="td" localSheetId="5">#REF!</definedName>
    <definedName name="td" localSheetId="11">#REF!</definedName>
    <definedName name="td" localSheetId="12">#REF!</definedName>
    <definedName name="td" localSheetId="16">#REF!</definedName>
    <definedName name="td" localSheetId="20">#REF!</definedName>
    <definedName name="td" localSheetId="24">#REF!</definedName>
    <definedName name="td" localSheetId="25">#REF!</definedName>
    <definedName name="td" localSheetId="26">#REF!</definedName>
    <definedName name="td" localSheetId="27">#REF!</definedName>
    <definedName name="td" localSheetId="31">#REF!</definedName>
    <definedName name="td" localSheetId="8">#REF!</definedName>
    <definedName name="td" localSheetId="10">#REF!</definedName>
    <definedName name="td">#REF!</definedName>
    <definedName name="th_bl" localSheetId="2">#REF!</definedName>
    <definedName name="th_bl" localSheetId="5">#REF!</definedName>
    <definedName name="th_bl" localSheetId="11">#REF!</definedName>
    <definedName name="th_bl" localSheetId="12">#REF!</definedName>
    <definedName name="th_bl" localSheetId="16">#REF!</definedName>
    <definedName name="th_bl" localSheetId="20">#REF!</definedName>
    <definedName name="th_bl" localSheetId="24">#REF!</definedName>
    <definedName name="th_bl" localSheetId="25">#REF!</definedName>
    <definedName name="th_bl" localSheetId="26">#REF!</definedName>
    <definedName name="th_bl" localSheetId="27">#REF!</definedName>
    <definedName name="th_bl" localSheetId="31">#REF!</definedName>
    <definedName name="th_bl" localSheetId="8">#REF!</definedName>
    <definedName name="th_bl" localSheetId="10">#REF!</definedName>
    <definedName name="th_bl">#REF!</definedName>
    <definedName name="thanh" localSheetId="2" hidden="1">{"'TDTGT (theo Dphuong)'!$A$4:$F$75"}</definedName>
    <definedName name="thanh" localSheetId="5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6" hidden="1">{"'TDTGT (theo Dphuong)'!$A$4:$F$75"}</definedName>
    <definedName name="thanh" localSheetId="24" hidden="1">{"'TDTGT (theo Dphuong)'!$A$4:$F$75"}</definedName>
    <definedName name="thanh" localSheetId="25" hidden="1">{"'TDTGT (theo Dphuong)'!$A$4:$F$75"}</definedName>
    <definedName name="thanh" localSheetId="26" hidden="1">{"'TDTGT (theo Dphuong)'!$A$4:$F$75"}</definedName>
    <definedName name="thanh" localSheetId="27" hidden="1">{"'TDTGT (theo Dphuong)'!$A$4:$F$75"}</definedName>
    <definedName name="thanh" localSheetId="31" hidden="1">{"'TDTGT (theo Dphuong)'!$A$4:$F$75"}</definedName>
    <definedName name="thanh" hidden="1">{"'TDTGT (theo Dphuong)'!$A$4:$F$75"}</definedName>
    <definedName name="THK">'[1]COAT&amp;WRAP-QIOT-#3'!#REF!</definedName>
    <definedName name="Tnghiep" localSheetId="2" hidden="1">{"'TDTGT (theo Dphuong)'!$A$4:$F$75"}</definedName>
    <definedName name="Tnghiep" localSheetId="5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6" hidden="1">{"'TDTGT (theo Dphuong)'!$A$4:$F$75"}</definedName>
    <definedName name="Tnghiep" localSheetId="24" hidden="1">{"'TDTGT (theo Dphuong)'!$A$4:$F$75"}</definedName>
    <definedName name="Tnghiep" localSheetId="25" hidden="1">{"'TDTGT (theo Dphuong)'!$A$4:$F$75"}</definedName>
    <definedName name="Tnghiep" localSheetId="26" hidden="1">{"'TDTGT (theo Dphuong)'!$A$4:$F$75"}</definedName>
    <definedName name="Tnghiep" localSheetId="27" hidden="1">{"'TDTGT (theo Dphuong)'!$A$4:$F$75"}</definedName>
    <definedName name="Tnghiep" localSheetId="31" hidden="1">{"'TDTGT (theo Dphuong)'!$A$4:$F$75"}</definedName>
    <definedName name="Tnghiep" hidden="1">{"'TDTGT (theo Dphuong)'!$A$4:$F$75"}</definedName>
    <definedName name="ttt" localSheetId="2">#REF!</definedName>
    <definedName name="ttt" localSheetId="5">#REF!</definedName>
    <definedName name="ttt" localSheetId="11">#REF!</definedName>
    <definedName name="ttt" localSheetId="12">#REF!</definedName>
    <definedName name="ttt" localSheetId="16">#REF!</definedName>
    <definedName name="ttt" localSheetId="20">#REF!</definedName>
    <definedName name="ttt" localSheetId="24">#REF!</definedName>
    <definedName name="ttt" localSheetId="27">#REF!</definedName>
    <definedName name="ttt" localSheetId="31">#REF!</definedName>
    <definedName name="ttt" localSheetId="8">#REF!</definedName>
    <definedName name="ttt" localSheetId="10">#REF!</definedName>
    <definedName name="ttt">#REF!</definedName>
    <definedName name="vfff" localSheetId="2">#REF!</definedName>
    <definedName name="vfff" localSheetId="5">#REF!</definedName>
    <definedName name="vfff" localSheetId="11">#REF!</definedName>
    <definedName name="vfff" localSheetId="12">#REF!</definedName>
    <definedName name="vfff" localSheetId="16">#REF!</definedName>
    <definedName name="vfff" localSheetId="20">#REF!</definedName>
    <definedName name="vfff" localSheetId="24">#REF!</definedName>
    <definedName name="vfff" localSheetId="25">#REF!</definedName>
    <definedName name="vfff" localSheetId="26">#REF!</definedName>
    <definedName name="vfff" localSheetId="27">#REF!</definedName>
    <definedName name="vfff" localSheetId="31">#REF!</definedName>
    <definedName name="vfff" localSheetId="8">#REF!</definedName>
    <definedName name="vfff" localSheetId="10">#REF!</definedName>
    <definedName name="vfff">#REF!</definedName>
    <definedName name="vv" localSheetId="2" hidden="1">{"'TDTGT (theo Dphuong)'!$A$4:$F$75"}</definedName>
    <definedName name="vv" localSheetId="5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6" hidden="1">{"'TDTGT (theo Dphuong)'!$A$4:$F$75"}</definedName>
    <definedName name="vv" localSheetId="24" hidden="1">{"'TDTGT (theo Dphuong)'!$A$4:$F$75"}</definedName>
    <definedName name="vv" localSheetId="25" hidden="1">{"'TDTGT (theo Dphuong)'!$A$4:$F$75"}</definedName>
    <definedName name="vv" localSheetId="26" hidden="1">{"'TDTGT (theo Dphuong)'!$A$4:$F$75"}</definedName>
    <definedName name="vv" localSheetId="27" hidden="1">{"'TDTGT (theo Dphuong)'!$A$4:$F$75"}</definedName>
    <definedName name="vv" localSheetId="31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5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6" hidden="1">{#N/A,#N/A,FALSE,"Chung"}</definedName>
    <definedName name="wrn.thu." localSheetId="24" hidden="1">{#N/A,#N/A,FALSE,"Chung"}</definedName>
    <definedName name="wrn.thu." localSheetId="25" hidden="1">{#N/A,#N/A,FALSE,"Chung"}</definedName>
    <definedName name="wrn.thu." localSheetId="26" hidden="1">{#N/A,#N/A,FALSE,"Chung"}</definedName>
    <definedName name="wrn.thu." localSheetId="27" hidden="1">{#N/A,#N/A,FALSE,"Chung"}</definedName>
    <definedName name="wrn.thu." localSheetId="31" hidden="1">{#N/A,#N/A,FALSE,"Chung"}</definedName>
    <definedName name="wrn.thu." hidden="1">{#N/A,#N/A,FALSE,"Chung"}</definedName>
    <definedName name="xd">'[9]7 THAI NGUYEN'!$A$11</definedName>
    <definedName name="ZYX" localSheetId="2">#REF!</definedName>
    <definedName name="ZYX" localSheetId="5">#REF!</definedName>
    <definedName name="ZYX" localSheetId="11">#REF!</definedName>
    <definedName name="ZYX" localSheetId="12">#REF!</definedName>
    <definedName name="ZYX" localSheetId="16">#REF!</definedName>
    <definedName name="ZYX" localSheetId="20">#REF!</definedName>
    <definedName name="ZYX" localSheetId="24">#REF!</definedName>
    <definedName name="ZYX" localSheetId="25">#REF!</definedName>
    <definedName name="ZYX" localSheetId="26">#REF!</definedName>
    <definedName name="ZYX" localSheetId="27">#REF!</definedName>
    <definedName name="ZYX" localSheetId="31">#REF!</definedName>
    <definedName name="ZYX" localSheetId="8">#REF!</definedName>
    <definedName name="ZYX" localSheetId="10">#REF!</definedName>
    <definedName name="ZYX">#REF!</definedName>
    <definedName name="ZZZ" localSheetId="2">#REF!</definedName>
    <definedName name="ZZZ" localSheetId="5">#REF!</definedName>
    <definedName name="ZZZ" localSheetId="11">#REF!</definedName>
    <definedName name="ZZZ" localSheetId="12">#REF!</definedName>
    <definedName name="ZZZ" localSheetId="16">#REF!</definedName>
    <definedName name="ZZZ" localSheetId="20">#REF!</definedName>
    <definedName name="ZZZ" localSheetId="24">#REF!</definedName>
    <definedName name="ZZZ" localSheetId="25">#REF!</definedName>
    <definedName name="ZZZ" localSheetId="26">#REF!</definedName>
    <definedName name="ZZZ" localSheetId="27">#REF!</definedName>
    <definedName name="ZZZ" localSheetId="31">#REF!</definedName>
    <definedName name="ZZZ" localSheetId="8">#REF!</definedName>
    <definedName name="ZZZ" localSheetId="10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I24" i="91" l="1"/>
  <c r="I23" i="91"/>
  <c r="I22" i="91"/>
  <c r="I21" i="91"/>
  <c r="I66" i="91"/>
  <c r="H66" i="91"/>
  <c r="D7" i="62" l="1"/>
  <c r="C7" i="62"/>
  <c r="E7" i="62" l="1"/>
  <c r="I62" i="91"/>
  <c r="I61" i="91"/>
  <c r="F63" i="91"/>
  <c r="F62" i="91"/>
  <c r="F61" i="91"/>
  <c r="I59" i="91"/>
  <c r="I58" i="91"/>
  <c r="F59" i="91"/>
  <c r="F58" i="91"/>
  <c r="I57" i="91"/>
  <c r="I56" i="91"/>
  <c r="F57" i="91"/>
  <c r="F56" i="91"/>
  <c r="I54" i="91"/>
  <c r="I53" i="91"/>
  <c r="F54" i="91"/>
  <c r="F53" i="91"/>
  <c r="I42" i="91"/>
  <c r="I41" i="91"/>
  <c r="I40" i="91"/>
  <c r="I39" i="91"/>
  <c r="F42" i="91"/>
  <c r="H42" i="91" s="1"/>
  <c r="F41" i="91"/>
  <c r="H41" i="91" s="1"/>
  <c r="F40" i="91" l="1"/>
  <c r="H40" i="91" s="1"/>
  <c r="F39" i="91"/>
  <c r="H39" i="91" s="1"/>
  <c r="I33" i="91"/>
  <c r="F33" i="91"/>
  <c r="H33" i="91" s="1"/>
  <c r="I28" i="91"/>
  <c r="I29" i="91"/>
  <c r="I30" i="91"/>
  <c r="I31" i="91"/>
  <c r="I32" i="91"/>
  <c r="I27" i="91"/>
  <c r="F32" i="91"/>
  <c r="H32" i="91" s="1"/>
  <c r="F31" i="91"/>
  <c r="H31" i="91" s="1"/>
  <c r="F30" i="91"/>
  <c r="H30" i="91" s="1"/>
  <c r="F29" i="91"/>
  <c r="H29" i="91" s="1"/>
  <c r="F28" i="91"/>
  <c r="H28" i="91" s="1"/>
  <c r="F27" i="91"/>
  <c r="H27" i="91" s="1"/>
  <c r="I26" i="91"/>
  <c r="H26" i="91"/>
  <c r="I25" i="91"/>
  <c r="H25" i="91"/>
  <c r="I20" i="91"/>
  <c r="H24" i="91"/>
  <c r="H23" i="91"/>
  <c r="H22" i="91"/>
  <c r="H21" i="91"/>
  <c r="H20" i="91"/>
  <c r="F17" i="91"/>
  <c r="H17" i="91" s="1"/>
  <c r="D17" i="91"/>
  <c r="F14" i="91"/>
  <c r="D14" i="91"/>
  <c r="F19" i="85" l="1"/>
  <c r="F18" i="85"/>
  <c r="F17" i="85"/>
  <c r="F16" i="85"/>
  <c r="F14" i="85"/>
  <c r="F13" i="85"/>
  <c r="F12" i="85"/>
  <c r="F10" i="85"/>
  <c r="F9" i="85"/>
  <c r="F7" i="85"/>
  <c r="F4" i="85"/>
  <c r="D29" i="87"/>
  <c r="D28" i="87"/>
  <c r="D27" i="87"/>
  <c r="D26" i="87"/>
  <c r="D25" i="87"/>
  <c r="D24" i="87"/>
  <c r="D23" i="87"/>
  <c r="D22" i="87"/>
  <c r="D21" i="87"/>
  <c r="D20" i="87"/>
  <c r="D19" i="87"/>
  <c r="D18" i="87"/>
  <c r="D17" i="87"/>
  <c r="D16" i="87"/>
  <c r="D15" i="87"/>
  <c r="D14" i="87"/>
  <c r="D13" i="87"/>
  <c r="D12" i="87"/>
  <c r="D11" i="87"/>
  <c r="D10" i="87"/>
  <c r="D9" i="87"/>
  <c r="D28" i="86"/>
  <c r="D27" i="86"/>
  <c r="D26" i="86"/>
  <c r="D25" i="86"/>
  <c r="D24" i="86"/>
  <c r="D22" i="86"/>
  <c r="D21" i="86"/>
  <c r="D20" i="86"/>
  <c r="D19" i="86"/>
  <c r="D18" i="86"/>
  <c r="D17" i="86"/>
  <c r="D16" i="86"/>
  <c r="D15" i="86"/>
  <c r="D14" i="86"/>
  <c r="D13" i="86"/>
  <c r="D12" i="86"/>
  <c r="D11" i="86"/>
  <c r="D10" i="86"/>
  <c r="D9" i="86"/>
  <c r="D16" i="47"/>
  <c r="C16" i="47"/>
  <c r="D13" i="47"/>
  <c r="C13" i="47"/>
  <c r="D9" i="47"/>
  <c r="C9" i="47"/>
  <c r="D6" i="47"/>
  <c r="C6" i="47"/>
  <c r="C21" i="74"/>
  <c r="B21" i="74"/>
  <c r="C20" i="74"/>
  <c r="B20" i="74"/>
  <c r="C19" i="74"/>
  <c r="B19" i="74"/>
  <c r="C18" i="74"/>
  <c r="B18" i="74"/>
  <c r="C17" i="74"/>
  <c r="B17" i="74"/>
  <c r="B16" i="74" s="1"/>
  <c r="E45" i="62"/>
  <c r="E43" i="62"/>
  <c r="D42" i="62"/>
  <c r="C42" i="62"/>
  <c r="E41" i="62"/>
  <c r="E40" i="62"/>
  <c r="E39" i="62"/>
  <c r="D38" i="62"/>
  <c r="C38" i="62"/>
  <c r="C37" i="62" s="1"/>
  <c r="D18" i="91" s="1"/>
  <c r="E36" i="62"/>
  <c r="E35" i="62"/>
  <c r="I17" i="91" s="1"/>
  <c r="E34" i="62"/>
  <c r="E32" i="62"/>
  <c r="E31" i="62"/>
  <c r="E30" i="62"/>
  <c r="E28" i="62"/>
  <c r="E27" i="62"/>
  <c r="E26" i="62"/>
  <c r="E24" i="62"/>
  <c r="E23" i="62"/>
  <c r="E21" i="62"/>
  <c r="E20" i="62"/>
  <c r="E19" i="62"/>
  <c r="E17" i="62"/>
  <c r="E16" i="62"/>
  <c r="D14" i="62"/>
  <c r="F16" i="91" s="1"/>
  <c r="H16" i="91" s="1"/>
  <c r="C14" i="62"/>
  <c r="D16" i="91" s="1"/>
  <c r="E12" i="62"/>
  <c r="E11" i="62"/>
  <c r="E10" i="62"/>
  <c r="E9" i="62"/>
  <c r="E8" i="62"/>
  <c r="F15" i="91"/>
  <c r="D15" i="91"/>
  <c r="E6" i="62"/>
  <c r="I14" i="91" s="1"/>
  <c r="D37" i="62" l="1"/>
  <c r="F18" i="91" s="1"/>
  <c r="H18" i="91" s="1"/>
  <c r="C16" i="74"/>
  <c r="E14" i="62"/>
  <c r="I16" i="91" s="1"/>
  <c r="I15" i="91"/>
  <c r="E42" i="62"/>
  <c r="E37" i="62"/>
  <c r="I18" i="91" s="1"/>
  <c r="E38" i="62"/>
  <c r="J16" i="91" l="1"/>
  <c r="J18" i="91"/>
  <c r="E17" i="97" l="1"/>
  <c r="E20" i="97"/>
  <c r="E21" i="97"/>
  <c r="E22" i="97"/>
  <c r="E24" i="97"/>
  <c r="E25" i="97"/>
  <c r="E26" i="97"/>
  <c r="E28" i="97"/>
  <c r="E29" i="97"/>
  <c r="E30" i="97"/>
  <c r="E32" i="97"/>
  <c r="E33" i="97"/>
  <c r="E34" i="97"/>
  <c r="E36" i="97"/>
  <c r="E37" i="97"/>
  <c r="E38" i="97"/>
  <c r="E12" i="97"/>
  <c r="E13" i="97"/>
  <c r="E15" i="97"/>
  <c r="E16" i="97"/>
  <c r="E11" i="97" l="1"/>
  <c r="J17" i="91" l="1"/>
  <c r="D18" i="92" l="1"/>
  <c r="D19" i="92"/>
  <c r="D20" i="92"/>
  <c r="D21" i="92"/>
  <c r="D17" i="92"/>
  <c r="J16" i="94" l="1"/>
  <c r="I16" i="94"/>
  <c r="H16" i="94"/>
  <c r="J15" i="94"/>
  <c r="I15" i="94"/>
  <c r="H15" i="94"/>
  <c r="J13" i="94"/>
  <c r="I13" i="94"/>
  <c r="H13" i="94"/>
  <c r="J12" i="94"/>
  <c r="I12" i="94"/>
  <c r="H12" i="94"/>
  <c r="J11" i="94"/>
  <c r="I11" i="94"/>
  <c r="H11" i="94"/>
  <c r="J10" i="94"/>
  <c r="I10" i="94"/>
  <c r="H10" i="94"/>
  <c r="I55" i="91" l="1"/>
  <c r="J42" i="91" l="1"/>
  <c r="J41" i="91"/>
  <c r="J40" i="91"/>
  <c r="J39" i="91"/>
  <c r="J66" i="91" l="1"/>
  <c r="J65" i="91"/>
  <c r="J64" i="91"/>
  <c r="J57" i="91"/>
  <c r="J56" i="91"/>
  <c r="J54" i="91"/>
  <c r="J53" i="91"/>
  <c r="J50" i="91"/>
  <c r="J49" i="91"/>
  <c r="J48" i="91"/>
  <c r="J47" i="91"/>
  <c r="J33" i="91" l="1"/>
  <c r="J28" i="91"/>
  <c r="J29" i="91"/>
  <c r="J30" i="91"/>
  <c r="J31" i="91"/>
  <c r="J32" i="91"/>
  <c r="J27" i="91"/>
  <c r="J26" i="91"/>
  <c r="J24" i="91"/>
  <c r="J23" i="91"/>
  <c r="J22" i="91"/>
  <c r="J21" i="91"/>
  <c r="J20" i="91"/>
  <c r="J59" i="91"/>
  <c r="E21" i="92" l="1"/>
  <c r="C21" i="92"/>
  <c r="E20" i="92"/>
  <c r="C20" i="92"/>
  <c r="E19" i="92"/>
  <c r="C19" i="92"/>
  <c r="E18" i="92"/>
  <c r="C18" i="92"/>
  <c r="E17" i="92"/>
  <c r="C17" i="92"/>
  <c r="J11" i="91" l="1"/>
  <c r="J10" i="91"/>
  <c r="J9" i="91"/>
  <c r="J8" i="91"/>
  <c r="J7" i="91"/>
  <c r="J6" i="91"/>
  <c r="J38" i="91" l="1"/>
  <c r="J37" i="91"/>
  <c r="J35" i="91"/>
  <c r="L59" i="91" l="1"/>
  <c r="L58" i="91"/>
  <c r="L57" i="91"/>
  <c r="L54" i="91"/>
  <c r="L45" i="91"/>
  <c r="L44" i="91"/>
  <c r="L43" i="91"/>
  <c r="J25" i="91"/>
  <c r="J58" i="91" l="1"/>
</calcChain>
</file>

<file path=xl/sharedStrings.xml><?xml version="1.0" encoding="utf-8"?>
<sst xmlns="http://schemas.openxmlformats.org/spreadsheetml/2006/main" count="1598" uniqueCount="686">
  <si>
    <t>Khai khoáng</t>
  </si>
  <si>
    <t>TỔNG SỐ</t>
  </si>
  <si>
    <t>Thực hiện</t>
  </si>
  <si>
    <t>so với cùng kỳ</t>
  </si>
  <si>
    <t>so với</t>
  </si>
  <si>
    <t>cùng kỳ</t>
  </si>
  <si>
    <t>Đơn vị</t>
  </si>
  <si>
    <t>Ước tính</t>
  </si>
  <si>
    <t>tính</t>
  </si>
  <si>
    <t>năm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</si>
  <si>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</si>
  <si>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</si>
  <si>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</si>
  <si>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</si>
  <si>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</si>
  <si>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</si>
  <si>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</si>
  <si>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</si>
  <si>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</si>
  <si>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</si>
  <si>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</si>
  <si>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</si>
  <si>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</si>
  <si>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</si>
  <si>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</si>
  <si>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</si>
  <si>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</si>
  <si>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</si>
  <si>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năm trước</t>
  </si>
  <si>
    <t>Tổng giá trị thiệt hại</t>
  </si>
  <si>
    <t>năm trước (%)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</si>
  <si>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</si>
  <si>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</si>
  <si>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</si>
  <si>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</si>
  <si>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</si>
  <si>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</si>
  <si>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</si>
  <si>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</si>
  <si>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</si>
  <si>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</si>
  <si>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</si>
  <si>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</si>
  <si>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</si>
  <si>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</si>
  <si>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trái phiếu Chính phủ</t>
  </si>
  <si>
    <t>Du lịch lữ hành</t>
  </si>
  <si>
    <t>Dịch vụ tiêu dùng khác</t>
  </si>
  <si>
    <t>Vốn cân đối ngân sách huyện</t>
  </si>
  <si>
    <t>Vốn cân đối ngân sách xã</t>
  </si>
  <si>
    <t>Triệu đồng; %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</si>
  <si>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</si>
  <si>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</si>
  <si>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</si>
  <si>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</si>
  <si>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</si>
  <si>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</si>
  <si>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</si>
  <si>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</si>
  <si>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</si>
  <si>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</si>
  <si>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</si>
  <si>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</si>
  <si>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</si>
  <si>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</si>
  <si>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</si>
  <si>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</si>
  <si>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</si>
  <si>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</si>
  <si>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</si>
  <si>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</si>
  <si>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</si>
  <si>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</si>
  <si>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>So với cùng kỳ năm trước (%)</t>
  </si>
  <si>
    <t>So với cùng kỳ năm trước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</si>
  <si>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</si>
  <si>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</si>
  <si>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</si>
  <si>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</si>
  <si>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</si>
  <si>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</si>
  <si>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</si>
  <si>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</si>
  <si>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</si>
  <si>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</si>
  <si>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</si>
  <si>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</si>
  <si>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</si>
  <si>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</si>
  <si>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</si>
  <si>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</si>
  <si>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</si>
  <si>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</si>
  <si>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</si>
  <si>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</si>
  <si>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</si>
  <si>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</si>
  <si>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</si>
  <si>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</si>
  <si>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</si>
  <si>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</si>
  <si>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</si>
  <si>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</si>
  <si>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</si>
  <si>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</si>
  <si>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</si>
  <si>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</si>
  <si>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</si>
  <si>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</si>
  <si>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</si>
  <si>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</si>
  <si>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</si>
  <si>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</si>
  <si>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</si>
  <si>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</si>
  <si>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</si>
  <si>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</si>
  <si>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</si>
  <si>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Đồ dùng, dụng cụ, trang thiết bị gia đình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</si>
  <si>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</si>
  <si>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</si>
  <si>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</si>
  <si>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</si>
  <si>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</si>
  <si>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</si>
  <si>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</si>
  <si>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</si>
  <si>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</si>
  <si>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</si>
  <si>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</si>
  <si>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</si>
  <si>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6T-2019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</si>
  <si>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</si>
  <si>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</si>
  <si>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</si>
  <si>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</si>
  <si>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</si>
  <si>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</si>
  <si>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</si>
  <si>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</si>
  <si>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Cháy rừng (Ha)</t>
  </si>
  <si>
    <t>Chặt, phá rừng (Ha)</t>
  </si>
  <si>
    <t>I. Thu nội địa</t>
  </si>
  <si>
    <t>Thu từ doanh nghiệp đầu tư nước ngoài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</si>
  <si>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</si>
  <si>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</si>
  <si>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</si>
  <si>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</si>
  <si>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</si>
  <si>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</si>
  <si>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</si>
  <si>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</si>
  <si>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</si>
  <si>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</si>
  <si>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</si>
  <si>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</si>
  <si>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</si>
  <si>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</si>
  <si>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</si>
  <si>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</si>
  <si>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</si>
  <si>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</si>
  <si>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</si>
  <si>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</si>
  <si>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</si>
  <si>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</si>
  <si>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</si>
  <si>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</si>
  <si>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</si>
  <si>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</si>
  <si>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</si>
  <si>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</si>
  <si>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</si>
  <si>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</si>
  <si>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</si>
  <si>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</si>
  <si>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</si>
  <si>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</si>
  <si>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</si>
  <si>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</si>
  <si>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</si>
  <si>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</si>
  <si>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</si>
  <si>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</si>
  <si>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</si>
  <si>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</si>
  <si>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</si>
  <si>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</si>
  <si>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</si>
  <si>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</si>
  <si>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</si>
  <si>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</si>
  <si>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</si>
  <si>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</si>
  <si>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</si>
  <si>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</si>
  <si>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</si>
  <si>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</si>
  <si>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</si>
  <si>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</si>
  <si>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</si>
  <si>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</si>
  <si>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</si>
  <si>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</si>
  <si>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</si>
  <si>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</si>
  <si>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</si>
  <si>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</si>
  <si>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</si>
  <si>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</si>
  <si>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</si>
  <si>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</si>
  <si>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</si>
  <si>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</si>
  <si>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</si>
  <si>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</si>
  <si>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</si>
  <si>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</si>
  <si>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</si>
  <si>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</si>
  <si>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</si>
  <si>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</si>
  <si>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</si>
  <si>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</si>
  <si>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</si>
  <si>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</si>
  <si>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>Sản lượng củi khai thác (ster)</t>
  </si>
  <si>
    <t>Ha</t>
  </si>
  <si>
    <t>Con</t>
  </si>
  <si>
    <t xml:space="preserve"> - Sản lượng thịt hơi xuất chuồng</t>
  </si>
  <si>
    <t>1000 con</t>
  </si>
  <si>
    <t>1000 quả</t>
  </si>
  <si>
    <t>Cơ cấu (%)</t>
  </si>
  <si>
    <t>VII. Các khoản thu không có trong ngân sách</t>
  </si>
  <si>
    <t>TỔNG TRỊ GIÁ</t>
  </si>
  <si>
    <t>Hàng nông sản</t>
  </si>
  <si>
    <t>Vải các loại</t>
  </si>
  <si>
    <t>Hàng dệt may</t>
  </si>
  <si>
    <t>Giầy dép và sản phẩm từ da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</si>
  <si>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</si>
  <si>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</si>
  <si>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</si>
  <si>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</si>
  <si>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</si>
  <si>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</si>
  <si>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</si>
  <si>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</si>
  <si>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</si>
  <si>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</si>
  <si>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</si>
  <si>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</si>
  <si>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năm 2023</t>
  </si>
  <si>
    <t>Số lao động đăng ký (người)</t>
  </si>
  <si>
    <t>Bán buôn, bán lẻ, sửa chữa ô tô, mô tô, xe máy và xe có động cơ khác</t>
  </si>
  <si>
    <t>1. Tổng sản lượng thịt hơi xuất chuồng</t>
  </si>
  <si>
    <t>2. Trâu</t>
  </si>
  <si>
    <t>3. Bò</t>
  </si>
  <si>
    <t>4. Lợn</t>
  </si>
  <si>
    <t>5. Gia cầm</t>
  </si>
  <si>
    <t>M3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</si>
  <si>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</si>
  <si>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</si>
  <si>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</si>
  <si>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</si>
  <si>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</si>
  <si>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</si>
  <si>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Sửa chữa, bảo dưỡng và lắp đặt máy móc và thiết bị</t>
  </si>
  <si>
    <t>B</t>
  </si>
  <si>
    <t>Chăn nuôi</t>
  </si>
  <si>
    <t>IIP</t>
  </si>
  <si>
    <t>XHMT</t>
  </si>
  <si>
    <t>Nhập khẩu</t>
  </si>
  <si>
    <t>7. CHỈ SỐ SẢN XUẤT CÔNG NGHIỆP CÁC QUÝ NĂM 2024</t>
  </si>
  <si>
    <t>năm 2024</t>
  </si>
  <si>
    <t>Mã số</t>
  </si>
  <si>
    <t>08</t>
  </si>
  <si>
    <t>C</t>
  </si>
  <si>
    <t>10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</si>
  <si>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</si>
  <si>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</si>
  <si>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</si>
  <si>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</si>
  <si>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</si>
  <si>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</si>
  <si>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</si>
  <si>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</si>
  <si>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</si>
  <si>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</si>
  <si>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</si>
  <si>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</si>
  <si>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</si>
  <si>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</si>
  <si>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</si>
  <si>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</si>
  <si>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</si>
  <si>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</si>
  <si>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</si>
  <si>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</si>
  <si>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</si>
  <si>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</si>
  <si>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</si>
  <si>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</si>
  <si>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38</t>
  </si>
  <si>
    <t>Đơn vị
tính</t>
  </si>
  <si>
    <t>1. Thức ăn cho gia súc</t>
  </si>
  <si>
    <t>2. Quần áo các loại</t>
  </si>
  <si>
    <t>3. Giày, dép thể thao</t>
  </si>
  <si>
    <t>4. Gạch dùng để ốp lát</t>
  </si>
  <si>
    <t>5. Điện thoại di động</t>
  </si>
  <si>
    <t>6. Máy tính xách tay</t>
  </si>
  <si>
    <t>7. Bộ phát wifi</t>
  </si>
  <si>
    <t>8. Dịch vụ sản xuất linh kiện điện tử</t>
  </si>
  <si>
    <t>9. Máy điều hòa không khí</t>
  </si>
  <si>
    <t>10. Xe ô tô chở dưới 10 người</t>
  </si>
  <si>
    <t>11. Xe máy các loại</t>
  </si>
  <si>
    <t>12. Điện thương phẩm</t>
  </si>
  <si>
    <t>13. Nước máy thương phẩm</t>
  </si>
  <si>
    <t>Số doanh 
nghiệp
(doanh nghiệp)</t>
  </si>
  <si>
    <t>Số doanh 
nghiệp</t>
  </si>
  <si>
    <t xml:space="preserve">Số lao động đăng ký </t>
  </si>
  <si>
    <t>ĐVT: Triệu đồng; %</t>
  </si>
  <si>
    <t>4. Bưu chính chuyển phát</t>
  </si>
  <si>
    <t>CÁC QUÝ NĂM 2024</t>
  </si>
  <si>
    <t>DO ĐỊA PHƯƠNG QUẢN LÝ CÁC QUÝ NĂM 2024</t>
  </si>
  <si>
    <t>Tổng số dự án
(Dự án)</t>
  </si>
  <si>
    <t>Trong đó: Số dự án cấp mới
(Dự án)</t>
  </si>
  <si>
    <t xml:space="preserve">Tổng vốn đăng ký 
</t>
  </si>
  <si>
    <t xml:space="preserve">Trong đó: Vốn đăng ký cấp mới
</t>
  </si>
  <si>
    <t xml:space="preserve">Công nghiệp </t>
  </si>
  <si>
    <t>Chỉ số giá bình quân kỳ báo cáo so với cùng kỳ năm trước</t>
  </si>
  <si>
    <t>Kỳ gốc 2019</t>
  </si>
  <si>
    <t>1. Hàng ăn và dịch vụ ăn uống</t>
  </si>
  <si>
    <t>Trong đó: Lương thực</t>
  </si>
  <si>
    <t xml:space="preserve">   Thực phẩm</t>
  </si>
  <si>
    <t xml:space="preserve">   Ăn uống ngoài gia đình</t>
  </si>
  <si>
    <t>2. Đồ uống và thuốc lá</t>
  </si>
  <si>
    <t xml:space="preserve">3. May mặc, mũ nón và giày dép </t>
  </si>
  <si>
    <t>4. Nhà ở, điện, nước, chất đốt và VLXD</t>
  </si>
  <si>
    <t>5. Thiết bị và đồ dùng gia đình</t>
  </si>
  <si>
    <t>6. Thuốc và dịch vụ y tế</t>
  </si>
  <si>
    <t>Trong đó: Dịch vụ y tế</t>
  </si>
  <si>
    <t>7. Giao thông</t>
  </si>
  <si>
    <t>8. Bưu chính viễn thông</t>
  </si>
  <si>
    <t>9. Giáo dục</t>
  </si>
  <si>
    <t>Trong đó: Dịch vụ giáo dục</t>
  </si>
  <si>
    <t>10. Văn hoá, giải trí và du lịch</t>
  </si>
  <si>
    <t>11. Hàng hoá và dịch vụ khác</t>
  </si>
  <si>
    <t>GRDP</t>
  </si>
  <si>
    <t xml:space="preserve"> Nông nghiệp</t>
  </si>
  <si>
    <t xml:space="preserve"> Lâm nghiệp</t>
  </si>
  <si>
    <t>Thủy sản</t>
  </si>
  <si>
    <t>IIP quý</t>
  </si>
  <si>
    <t>sp CN quý</t>
  </si>
  <si>
    <t xml:space="preserve"> Tổng mức</t>
  </si>
  <si>
    <t xml:space="preserve"> Doanh thu bán lẻ HH</t>
  </si>
  <si>
    <t xml:space="preserve"> Doanh thu bán lẻ HH quý</t>
  </si>
  <si>
    <t>ĐVT: Tỷ đồng, %</t>
  </si>
  <si>
    <t>ĐVT: %</t>
  </si>
  <si>
    <t>Tháng</t>
  </si>
  <si>
    <t>Quý</t>
  </si>
  <si>
    <t>Kỳ BC</t>
  </si>
  <si>
    <t>x</t>
  </si>
  <si>
    <t>DANH MỤC BIỂU SỐ LIỆU KTXH</t>
  </si>
  <si>
    <t>Tên ngành</t>
  </si>
  <si>
    <t>Kim ngạch nhập khẩu</t>
  </si>
  <si>
    <t>Máy vi tính, hàng điện tử và linh kiện</t>
  </si>
  <si>
    <t>Điện thoại và linh kiện</t>
  </si>
  <si>
    <t>Kim ngạch xuất khẩu</t>
  </si>
  <si>
    <t>Số dư huy động vốn của TCTD</t>
  </si>
  <si>
    <t>Phân theo loại tiền tệ</t>
  </si>
  <si>
    <t>- VNĐ</t>
  </si>
  <si>
    <t>- Ngoại tệ</t>
  </si>
  <si>
    <t>Phân theo kỳ hạn</t>
  </si>
  <si>
    <t>- Dưới 12 tháng</t>
  </si>
  <si>
    <t>- Từ 12 tháng trở lên</t>
  </si>
  <si>
    <t>Phân theo loại hình kinh tế</t>
  </si>
  <si>
    <t>- Tổ chức kinh tế</t>
  </si>
  <si>
    <t>- Tiền gửi dân cư</t>
  </si>
  <si>
    <t>Dư nợ của TCTD</t>
  </si>
  <si>
    <t>- Ngắn hạn</t>
  </si>
  <si>
    <t>- Trung hạn</t>
  </si>
  <si>
    <t>- Dài hạn</t>
  </si>
  <si>
    <t>- DN nhà nước</t>
  </si>
  <si>
    <t>- DNTN, công ty TNHH, công ty cổ phần</t>
  </si>
  <si>
    <t>- DN FDI</t>
  </si>
  <si>
    <t>- Cá nhân, hộ kinh doanh cá thể</t>
  </si>
  <si>
    <t>- Khác</t>
  </si>
  <si>
    <t>Nợ xấu</t>
  </si>
  <si>
    <t/>
  </si>
  <si>
    <t>Tỷ lệ nợ xấu (%)</t>
  </si>
  <si>
    <t>Đơn vị tính</t>
  </si>
  <si>
    <t>sp CN tháng</t>
  </si>
  <si>
    <t>Đăng ký DN</t>
  </si>
  <si>
    <t xml:space="preserve"> DT vận tải</t>
  </si>
  <si>
    <t>DT vận tải quý</t>
  </si>
  <si>
    <t xml:space="preserve"> Vận tải tháng</t>
  </si>
  <si>
    <t>Vận tải quý</t>
  </si>
  <si>
    <t xml:space="preserve"> Xuất khẩu</t>
  </si>
  <si>
    <t>Thu ngân sách</t>
  </si>
  <si>
    <t xml:space="preserve"> Chi ngân sách</t>
  </si>
  <si>
    <t>Vốn đầu tư từ NSNN tháng</t>
  </si>
  <si>
    <t>Vốn đầu tư từ NSNN quý</t>
  </si>
  <si>
    <t>Thu hút đầu tư</t>
  </si>
  <si>
    <t xml:space="preserve"> CPI</t>
  </si>
  <si>
    <t>ĐVT: Triệu đồng; %</t>
  </si>
  <si>
    <t>Vốn đầu tư thuộc ngân sách Nhà nước (bao gốm cả vốn NS TƯ quản lý)</t>
  </si>
  <si>
    <t>Vốn tín dụng đầu tư theo kế hoạch nhà nước</t>
  </si>
  <si>
    <t xml:space="preserve">Vốn huy động khác </t>
  </si>
  <si>
    <t>Tồn kho</t>
  </si>
  <si>
    <t>Tiêu Thụ</t>
  </si>
  <si>
    <t>Hoạt động ngân hàng</t>
  </si>
  <si>
    <t>Vốn đầu tư thực hiện</t>
  </si>
  <si>
    <t>ĐVT: USD, %</t>
  </si>
  <si>
    <t>ĐVT: Triệu đồng, %</t>
  </si>
  <si>
    <t>Mã số HTCT cấp tỉnh</t>
  </si>
  <si>
    <t>Kế hoạch theo NQ KTXH HDND</t>
  </si>
  <si>
    <t>So với tháng trước (%)</t>
  </si>
  <si>
    <t>So cùng kỳ (%)</t>
  </si>
  <si>
    <t>I. TĂNG TRƯỞNG KINH TẾ</t>
  </si>
  <si>
    <t>Tổng sản phẩm (GRDP) trên địa bàn theo giá so sánh</t>
  </si>
  <si>
    <t>Trong đó: Công nghiệp</t>
  </si>
  <si>
    <t>1. Nông nghiệp</t>
  </si>
  <si>
    <t>T0802</t>
  </si>
  <si>
    <t>Tổng sản lượng thịt hơi xuất chuồng</t>
  </si>
  <si>
    <t>T0807</t>
  </si>
  <si>
    <t>Sản lượng gỗ khai thác</t>
  </si>
  <si>
    <t>T0808</t>
  </si>
  <si>
    <t>Sản lượng thuỷ sản</t>
  </si>
  <si>
    <t>T0812</t>
  </si>
  <si>
    <t>2. Sản xuất của ngành công nghiệp</t>
  </si>
  <si>
    <t>T0901</t>
  </si>
  <si>
    <t>2.1. Chỉ số sản xuất công nghiệp</t>
  </si>
  <si>
    <t>%</t>
  </si>
  <si>
    <t>2.2. Chỉ số tồn kho ngành công nghiệp CBCT</t>
  </si>
  <si>
    <t>3. Tổng mức bán lẻ hàng hóa và dịch vụ tiêu dùng</t>
  </si>
  <si>
    <t>T1001</t>
  </si>
  <si>
    <t>T1002</t>
  </si>
  <si>
    <t>''</t>
  </si>
  <si>
    <t>T1701</t>
  </si>
  <si>
    <t>T1003</t>
  </si>
  <si>
    <t>4. Doanh thu vận tải, kho bãi và dịch vụ hỗ trợ vận tải</t>
  </si>
  <si>
    <t>T1201</t>
  </si>
  <si>
    <t>Khu vực Nhà nước</t>
  </si>
  <si>
    <t>Khu vực ngoài nhà nước</t>
  </si>
  <si>
    <t>Khu vực nước ngoài</t>
  </si>
  <si>
    <t>1.1. Doanh nghiệp thành lập mới</t>
  </si>
  <si>
    <t>T0305</t>
  </si>
  <si>
    <t>Doanh nghiệp</t>
  </si>
  <si>
    <t>T0306</t>
  </si>
  <si>
    <t>Tổng số dự án được cấp phép</t>
  </si>
  <si>
    <t>Dự án</t>
  </si>
  <si>
    <t>Tổng vốn đăng ký</t>
  </si>
  <si>
    <t>T0401</t>
  </si>
  <si>
    <t>Triệu USD</t>
  </si>
  <si>
    <t>T0601</t>
  </si>
  <si>
    <t>T0602</t>
  </si>
  <si>
    <t>T0701</t>
  </si>
  <si>
    <t>T0702</t>
  </si>
  <si>
    <t>T1101</t>
  </si>
  <si>
    <t>Diện tích rừng trồng mới tập trung (ha)</t>
  </si>
  <si>
    <t>1. Vốn đầu tư thực hiện trên địa bàn</t>
  </si>
  <si>
    <t>Cùng kỳ năm trước</t>
  </si>
  <si>
    <t>CHỈ SỐ GIÁ SẢN XUẤT CÁC NGÀNH</t>
  </si>
  <si>
    <t>Chỉ số giá sản phẩm nông, lâm nghiệp và thủy sản</t>
  </si>
  <si>
    <t>Sản phẩm nông nghiệp và dịch vụ có liên quan</t>
  </si>
  <si>
    <t>Sản phẩm lâm nghiệp và dịch vụ có liên quan</t>
  </si>
  <si>
    <t>Sản phẩm thủy sản khai thác, nuôi trồng</t>
  </si>
  <si>
    <t>Chỉ số giá sản xuất công nghiệp</t>
  </si>
  <si>
    <t xml:space="preserve">Sản phẩm khai khoáng </t>
  </si>
  <si>
    <t>Sản phẩm công nghiệp chế biến, chế tạo</t>
  </si>
  <si>
    <t xml:space="preserve">Điện, khí đốt, nước nóng, hơi nước và điều hòa không khí </t>
  </si>
  <si>
    <t>Nước tự nhiên khai thác; dịch vụ quản lý và xử lý rác thải, nước thải</t>
  </si>
  <si>
    <t>CHỈ SỐ GIÁ NGUYÊN NHIÊN VẬT LIỆU CHỦ YẾU DÙNG CHO CÁC NGÀNH SẢN XUẤT</t>
  </si>
  <si>
    <t>Chỉ số giá nguyên nhiên vật liệu chủ yếu
dùng cho sản xuất nông nghiệp, lâm nghiệp và thủy sản</t>
  </si>
  <si>
    <t>Chỉ số giá nguyên nhiên vật liệu chủ yếu
dùng cho sản xuất công nghiệp chế biến, chế tạo</t>
  </si>
  <si>
    <t>Chỉ số giá nguyên nhiên vật liệu chủ yếu
dùng cho xây dựng</t>
  </si>
  <si>
    <t>Thực hiện quý II</t>
  </si>
  <si>
    <t>quý III</t>
  </si>
  <si>
    <t>Quý III</t>
  </si>
  <si>
    <t>Biểu 4</t>
  </si>
  <si>
    <t>Biểu 6</t>
  </si>
  <si>
    <t>Biểu 8</t>
  </si>
  <si>
    <t>2.3. Chỉ số tiêu thụ ngành công nghiệp CBCT</t>
  </si>
  <si>
    <t>Biểu 9</t>
  </si>
  <si>
    <t>Biểu 11</t>
  </si>
  <si>
    <t>Biểu 13</t>
  </si>
  <si>
    <t>II. CÁC CHỈ TIẾU CÂN ĐỐI VĨ MÔ</t>
  </si>
  <si>
    <t>Biểu 21</t>
  </si>
  <si>
    <t>Biểu 22</t>
  </si>
  <si>
    <t>Vốn ngân sách cấp tỉnh quản lý</t>
  </si>
  <si>
    <t>Vốn ngân sách cấp huyện quản lý</t>
  </si>
  <si>
    <t>KH giao đầu năm 7.776.625</t>
  </si>
  <si>
    <t>Biểu 26</t>
  </si>
  <si>
    <t>1.2. Số doanh nghiệp quay trở lại hoạt động</t>
  </si>
  <si>
    <t>1.3. Số doanh nghiệp tạm ngừng hoạt động</t>
  </si>
  <si>
    <t>1.4. Số doanh nghiệp giải thể</t>
  </si>
  <si>
    <t>Biểu 25</t>
  </si>
  <si>
    <t>Biểu 15</t>
  </si>
  <si>
    <t>Biểu 16</t>
  </si>
  <si>
    <t>Biểu 17</t>
  </si>
  <si>
    <t>Tỷ lệ nợ xấu</t>
  </si>
  <si>
    <t>Biểu 20</t>
  </si>
  <si>
    <t>Biểu 19</t>
  </si>
  <si>
    <t>Biểu 18</t>
  </si>
  <si>
    <t>Qúy trước</t>
  </si>
  <si>
    <t>9. SẢN LƯỢNG MỘT SỐ SẢN PHẨM CÔNG NGHIỆP CHỦ YẾU CÁC QUÝ NĂM 2024</t>
  </si>
  <si>
    <t>Vốn Nhà nước</t>
  </si>
  <si>
    <t>Sửa chữa xe có động cơ, mô tô, xe máy và xe có động cơ</t>
  </si>
  <si>
    <t>Thực hiện quý I</t>
  </si>
  <si>
    <t>14. TỔNG MỨC BÁN LẺ HÀNG HÓA, DOANH THU DỊCH VỤ LƯU TRÚ ĂN UỐNG, 
DU LỊCH LỮ HÀNH VÀ DOANH THU DỊCH VỤ TIÊU DÙNG CÁC QUÝ NĂM 2024</t>
  </si>
  <si>
    <t>16. DOANH THU BÁN LẺ HÀNG HÓA CÁC QUÝ NĂM 2024</t>
  </si>
  <si>
    <t>18. DOANH THU VẬN TẢI, KHO BÃI VÀ DỊCH VỤ HỖ TRỢ VẬN TẢI</t>
  </si>
  <si>
    <t>20. VẬN TẢI HÀNH KHÁCH VÀ HÀNG HÓA CÁC QUÝ NĂM 2024</t>
  </si>
  <si>
    <t>27. VỐN ĐẦU TƯ THỰC HIỆN TRÊN ĐỊA BÀN TỈNH THEO GIÁ HIỆN HÀNH</t>
  </si>
  <si>
    <t xml:space="preserve">29. VỐN ĐẦU TƯ THỰC HIỆN TỪ NGUỒN NGÂN SÁCH NHÀ NƯỚC </t>
  </si>
  <si>
    <t xml:space="preserve">31. CHỈ SỐ GIÁ NÔNG, LÂM NGHIỆP, THỦY SẢN                               VÀ CÔNG NGHIỆP </t>
  </si>
  <si>
    <t>1. Vốn đầu tư thực hiện từ nguồn NSNN</t>
  </si>
  <si>
    <t>2. Tỷ lệ giải ngân vốn đầu tư công</t>
  </si>
  <si>
    <t>Thu NSNN</t>
  </si>
  <si>
    <t>Chi NSNN</t>
  </si>
  <si>
    <t>Tháng 12</t>
  </si>
  <si>
    <t>Lũy kế 12 tháng so với Kế hoạch (%)</t>
  </si>
  <si>
    <t>quý IV</t>
  </si>
  <si>
    <t>cả</t>
  </si>
  <si>
    <t>Quý IV</t>
  </si>
  <si>
    <t>Năm</t>
  </si>
  <si>
    <t>1. TỔNG SẢN PHẨM TRÊN ĐỊA BÀN (GRDP) TỈNH  NĂM 2024</t>
  </si>
  <si>
    <t>Thực hiện quý III</t>
  </si>
  <si>
    <t>Ước tính quý IV</t>
  </si>
  <si>
    <t>Ước tính năm 2024</t>
  </si>
  <si>
    <t>6 tháng đầu</t>
  </si>
  <si>
    <t xml:space="preserve"> TÌNH HÌNH ĐĂNG KÝ DOANH NGHIỆP ĐẾN NGÀY 15/12/2024</t>
  </si>
  <si>
    <t>Số liệu tình hình đăng ký doanh nghiệp lấy từ nguồn số liệu Sở Kế hoạch và Đầu tư tỉnh Vĩnh Phúc đến ngày 15/12/2024.</t>
  </si>
  <si>
    <t>6 tháng</t>
  </si>
  <si>
    <t xml:space="preserve"> đầu năm 2024</t>
  </si>
  <si>
    <t>đầu năm 2024</t>
  </si>
  <si>
    <t>tháng 12</t>
  </si>
  <si>
    <t>Năm 2024</t>
  </si>
  <si>
    <t>Qúy IV/2024 so với</t>
  </si>
  <si>
    <t>2. Đăng ký doanh nghiệp  (đến ngày 15/12/2024)</t>
  </si>
  <si>
    <t>9. Kim ngạch xuất khẩu (đến ngày 15/12/2024)</t>
  </si>
  <si>
    <t>10. Kim ngạch nhập khẩu (đến ngày 15/12/2024)</t>
  </si>
  <si>
    <t xml:space="preserve">Diện tích rừng bị thiệt hại </t>
  </si>
  <si>
    <t>đầu năm</t>
  </si>
  <si>
    <t>Chỉ số giá bình quân năm 2024 so với năm 2023</t>
  </si>
  <si>
    <t xml:space="preserve">Đơn </t>
  </si>
  <si>
    <t xml:space="preserve">vị </t>
  </si>
  <si>
    <t>CÂY HÀNG NĂM</t>
  </si>
  <si>
    <t>Lúa</t>
  </si>
  <si>
    <t>Lúa đông xuân</t>
  </si>
  <si>
    <t>Diện tích gieo trồng</t>
  </si>
  <si>
    <t>Sản lượng thu hoạch</t>
  </si>
  <si>
    <t>Lúa mùa</t>
  </si>
  <si>
    <t>Các loại cây khác</t>
  </si>
  <si>
    <t>Ngô</t>
  </si>
  <si>
    <t>Khoai lang</t>
  </si>
  <si>
    <t>Đậu tương</t>
  </si>
  <si>
    <t>Lạc</t>
  </si>
  <si>
    <t>Rau các loại</t>
  </si>
  <si>
    <t>3. KẾT QUẢ SẢN XUẤT MỘT SỐ CÂY LÂU NĂM CHỦ YẾU</t>
  </si>
  <si>
    <t>Xoài</t>
  </si>
  <si>
    <t>Thanh long</t>
  </si>
  <si>
    <t>Chuối</t>
  </si>
  <si>
    <t>Vải</t>
  </si>
  <si>
    <t>năm 2023 (%)</t>
  </si>
  <si>
    <t>Năng suất thu hoạch</t>
  </si>
  <si>
    <t>Đơn vị 
tính</t>
  </si>
  <si>
    <t>Diện tích hiện có</t>
  </si>
  <si>
    <t>Năng suất trên DT cho SP</t>
  </si>
  <si>
    <t>Tạ/ha</t>
  </si>
  <si>
    <t>Na (mãng cầu)</t>
  </si>
  <si>
    <t>Bưởi</t>
  </si>
  <si>
    <t>Dứa</t>
  </si>
  <si>
    <t>Thực hiện năm 2023</t>
  </si>
  <si>
    <t>Ước tính năm 2024 
so với 
năm 2023 (%)</t>
  </si>
  <si>
    <t>Sản lượng gỗ khai thác (m3)</t>
  </si>
  <si>
    <t>Tổng sản lượng thủy sản 
(ước tính đến 31/12/2024)</t>
  </si>
  <si>
    <t>CHĂN NUÔI 
(ƯỚC TÍNH ĐẾN 31/12/2024)</t>
  </si>
  <si>
    <t>LÂM NGHIỆP 
(ƯỚC TÍNH ĐẾN NGÀY 31/12/2024)</t>
  </si>
  <si>
    <t xml:space="preserve">THỦY SẢN  </t>
  </si>
  <si>
    <t>3. SẢN PHẨM CHĂN NUÔI, LÂM NGHIỆP, THỦY SẢN NĂM 2024</t>
  </si>
  <si>
    <t>Tạ/Ha</t>
  </si>
  <si>
    <t>hiện</t>
  </si>
  <si>
    <t xml:space="preserve">tính </t>
  </si>
  <si>
    <t>2. KẾT QUẢ SẢN XUẤT MỘT SỐ CÂY HÀNG NĂM CHỦ YẾU</t>
  </si>
  <si>
    <t>Tháng 01
năm 2024</t>
  </si>
  <si>
    <t>Tháng 01
năm 2025</t>
  </si>
  <si>
    <t>Tháng 01 năm 2025
so với cùng kỳ (%)</t>
  </si>
  <si>
    <t>Tiến độ gieo trồng vụ xuân năm 2024-2025 (đến ngày 20/01/2025)</t>
  </si>
  <si>
    <t>- Lúa</t>
  </si>
  <si>
    <t>- Ngô</t>
  </si>
  <si>
    <t>- Lạc</t>
  </si>
  <si>
    <t>- Rau các loại</t>
  </si>
  <si>
    <t xml:space="preserve">- Cây trồng khác </t>
  </si>
  <si>
    <t>II. Chăn nuôi (ước tính đến 31/01/2025)</t>
  </si>
  <si>
    <t xml:space="preserve"> - Số lượng đầu con</t>
  </si>
  <si>
    <t xml:space="preserve"> - Số lượng đầu con </t>
  </si>
  <si>
    <t xml:space="preserve"> - Sản lượng sữa</t>
  </si>
  <si>
    <t xml:space="preserve"> - Sản lượng thịt gia cầm hơi xuất chuồng</t>
  </si>
  <si>
    <t xml:space="preserve"> - Sản lượng trứng gia cầm</t>
  </si>
  <si>
    <t>5.1. Gà</t>
  </si>
  <si>
    <t xml:space="preserve"> - Sản lượng thịt gà hơi xuất chuồng</t>
  </si>
  <si>
    <t xml:space="preserve"> - Sản lượng trứng gà</t>
  </si>
  <si>
    <t>III. Lâm nghiệp (Ước tính đến 31/01/2025)</t>
  </si>
  <si>
    <t xml:space="preserve"> - Diện tích rừng trồng mới tập trung</t>
  </si>
  <si>
    <t xml:space="preserve"> - Sản lượng gỗ khai thác</t>
  </si>
  <si>
    <t xml:space="preserve"> - Sản lượng củi khai thác</t>
  </si>
  <si>
    <t>III. Tổng sản lượng thủy sản (ước tính đến 31/01/2025)</t>
  </si>
  <si>
    <t>Ghi chú: Số lượng đầu con tính tại thời điểm 31/01/2025</t>
  </si>
  <si>
    <t xml:space="preserve"> </t>
  </si>
  <si>
    <t>Tháng 01/2025
so với
 tháng 12/2024</t>
  </si>
  <si>
    <t>Ước tính tháng 01 năm 2025</t>
  </si>
  <si>
    <t xml:space="preserve"> SẢN LƯỢNG MỘT SỐ SẢN PHẨM CÔNG NGHIỆP CHỦ YẾU THÁNG 01 NĂM 2025</t>
  </si>
  <si>
    <t>Thực hiện tháng 12/2025 so với tháng 12/2024</t>
  </si>
  <si>
    <t>Dự tính tháng 01/2025</t>
  </si>
  <si>
    <t>So với tháng 12/2024</t>
  </si>
  <si>
    <t>So với tháng 01/2024</t>
  </si>
  <si>
    <t>CHỈ SỐ TỒN KHO NGÀNH CÔNG NGHIỆP CHẾ BIẾN, CHẾ TẠO
 THÁNG 01 NĂM 2025</t>
  </si>
  <si>
    <t>CHỈ SỐ TIÊU THỤ NGÀNH CÔNG NGHIỆP CHẾ BIẾN, CHẾ TẠO THÁNG 01 NĂM 2025</t>
  </si>
  <si>
    <t>Tháng 12/2024 so với cùng kỳ</t>
  </si>
  <si>
    <t>Ước tháng 01/2025</t>
  </si>
  <si>
    <t xml:space="preserve"> CHỈ SỐ SẢN XUẤT CÔNG NGHIỆP THÁNG 01 NĂM 2025</t>
  </si>
  <si>
    <t>TỔNG MỨC BÁN LẺ HÀNG HÓA, DOANH THU DỊCH VỤ LƯU TRÚ ĂN UỐNG, DU LỊCH LỮ HÀNH VÀ DOANH THU DỊCH VỤ TIÊU DÙNG KHÁC THÁNG 01 NĂM 2025</t>
  </si>
  <si>
    <t>Tháng 01</t>
  </si>
  <si>
    <t>tháng 01</t>
  </si>
  <si>
    <t>năm 2025</t>
  </si>
  <si>
    <t>DOANH THU BÁN LẺ HÀNG HÓA THÁNG 01 NĂM 2025</t>
  </si>
  <si>
    <t>Thực hiện
tháng 12
năm
2024</t>
  </si>
  <si>
    <t>Ước tính 
tháng 01
năm
2025</t>
  </si>
  <si>
    <t>DOANH THU VẬN TẢI, KHO BÃI VÀ DỊCH VỤ HỖ TRỢ VẬN TẢI THÁNG 01 NĂM 2025</t>
  </si>
  <si>
    <t>VẬN TẢI HÀNH KHÁCH VÀ HÀNG HÓA THÁNG 01 NĂM 2025</t>
  </si>
  <si>
    <t>Ước tính 
tháng 01
năm
2024</t>
  </si>
  <si>
    <t>HOẠT ĐỘNG NGÂN HÀNG THÁNG 01 NĂM 2025</t>
  </si>
  <si>
    <t>01 tháng đầu</t>
  </si>
  <si>
    <t>so với kế hoạch</t>
  </si>
  <si>
    <t>26. THU HÚT ĐẦU TƯ TRỰC TIẾP ĐƯỢC CẤP PHÉP ĐẾN NGÀY 15/01/2025</t>
  </si>
  <si>
    <t>Số liệu thu hút đầu tư trực tiếp lấy từ nguồn số liệu Sở Kế hoạch và Đầu tư tỉnh Vĩnh Phúc đến ngày 15/01/2025</t>
  </si>
  <si>
    <t>Lũy kế từ đầu năm đến tháng báo cáo so với cùng kỳ năm trước</t>
  </si>
  <si>
    <t>HOẠT ĐỘNG XUẤT KHẨU ĐẾN NGÀY 15/01/2025</t>
  </si>
  <si>
    <t>Số liệu xuất khẩu hàng hóa lấy từ nguồn số liệu của Chi cục Hải quan Vĩnh Phúc, tính đến ngày 15/01/2024.</t>
  </si>
  <si>
    <t>HOẠT ĐỘNG NHẬP KHẨU ĐẾN NGÀY 15/01/2025</t>
  </si>
  <si>
    <t>Sơ bộ tháng 01 năm 2025</t>
  </si>
  <si>
    <t>Ghi chú: Tai nạn giao thông, cháy nổ, vi phạm môi trường đến ngày 15/01/2025</t>
  </si>
  <si>
    <t>TÓM TẮT CÁC CHỈ TIÊU KINH TẾ THÁNG 01 NĂM 2025</t>
  </si>
  <si>
    <t>Tháng 01/2025</t>
  </si>
  <si>
    <t>Lũy kế 01 tháng so với cùng kỳ (%)</t>
  </si>
  <si>
    <t>Tiến độ gieo trồng vụ Xuân năm 2024-2025 
(đến ngày 20/01/2025)</t>
  </si>
  <si>
    <t>I. PHÁT TRIỂN KINH TẾ</t>
  </si>
  <si>
    <t xml:space="preserve"> SẢN XUẤT NÔNG, LÂM NGHIỆP VÀ THỦY SẢN THÁNG 01 NĂM 2025</t>
  </si>
  <si>
    <t xml:space="preserve"> Tổng diện tích thu hoạch vụ đông 2024-2025 (đến ngày 20/01/2025)</t>
  </si>
  <si>
    <t>Ước tính 
tháng 01
năm 2025</t>
  </si>
  <si>
    <t>Thực hiện
tháng 12
năm 2024</t>
  </si>
  <si>
    <t xml:space="preserve">Tháng 01/2025 
so với
 cùng kỳ
</t>
  </si>
  <si>
    <t>Tháng 01 
năm 2025 
so với 
cùng kỳ</t>
  </si>
  <si>
    <t>Tháng 01 
năm 2025 so với cùng kỳ
(%)</t>
  </si>
  <si>
    <t>THU NGÂN SÁCH TRÊN ĐỊA BÀN ĐẾN 20/01/2025</t>
  </si>
  <si>
    <t>CHI NGÂN SÁCH TRÊN ĐỊA BÀN ĐẾN 20/01/2025</t>
  </si>
  <si>
    <t>Ước tính 
tại thời điểm
 31/01/2024</t>
  </si>
  <si>
    <t>Thực hiện
 tại thời điểm 
31/12/2024</t>
  </si>
  <si>
    <t>Ước tính tại thời điểm 31/01/2025 
so với 
cuối năm 2024</t>
  </si>
  <si>
    <t xml:space="preserve">Tăng/giảm
 tháng 01/2025 so với cùng kỳ 
</t>
  </si>
  <si>
    <t>Tháng 01 năm 2025 so với</t>
  </si>
  <si>
    <t>Tháng 01 năm 2024</t>
  </si>
  <si>
    <t>Tháng 12 năm 2024</t>
  </si>
  <si>
    <t>Tổng diện tích thu hoạch vụ Đông năm 2024
 (đến ngày 20/01/2025)</t>
  </si>
  <si>
    <t xml:space="preserve">       VỐN ĐẦU TƯ THỰC HIỆN TỪ NGUỒN NGÂN SÁCH NHÀ NƯỚC
 THÁNG 01 NĂM 2025</t>
  </si>
  <si>
    <t>Tháng 01 năm 2025 so với
cùng kỳ (%)</t>
  </si>
  <si>
    <t>Lũy kế đến tháng báo cáo so với cùng kỳ (%)</t>
  </si>
  <si>
    <t>Lũy kế đến tháng báo cáo so với
 cùng kỳ (%)</t>
  </si>
  <si>
    <t>Cơ cấu 
kỳ báo cáo
(%)</t>
  </si>
  <si>
    <t>Số dư huy động vốn của tổ chức tín dụng, chi nhánh ngân hàng nước ngoài so với thời điểm 31/01/2025</t>
  </si>
  <si>
    <t>Dư nợ tín dụng của các tổ chức tín dụng, chi nhánh ngân hàng nước ngoài so với thời điểm 31/01/2025</t>
  </si>
  <si>
    <t>2. Thu hút đầu tư (đến ngày 15/01/2025)</t>
  </si>
  <si>
    <t>2.1. Thu hút đầu tư DDI</t>
  </si>
  <si>
    <t>2.2. Thu hút đầu tư FDI</t>
  </si>
  <si>
    <t>3. Thu Ngân sách nhà nước trên địa bàn (đến ngày 20/01/2025)</t>
  </si>
  <si>
    <t>4. Chi ngân sách Nhà nước trên địa bàn (đến ngày 20/01/2025)</t>
  </si>
  <si>
    <t>5. Tiền tệ (ước tính tại thời điểm 31/01/2025)</t>
  </si>
  <si>
    <t>6. Chỉ số giá tiêu dùng bình quân 01 tháng dự kiến so với cùng kỳ</t>
  </si>
  <si>
    <t>Thu từ khu vực công, thương nghiệp
 ngoài quốc doanh</t>
  </si>
  <si>
    <t>Tháng 01/2025
 so với
 cùng kỳ</t>
  </si>
  <si>
    <t>Thực hiện tháng 12 năm 2024</t>
  </si>
  <si>
    <t>Tháng 12/2024
 so với 
cùng kỳ</t>
  </si>
  <si>
    <t>CƠ CẤU (%)</t>
  </si>
  <si>
    <t xml:space="preserve"> CHỈ SỐ GIÁ TIÊU DÙNG, CHỈ SỐ GIÁ VÀNG, CHỈ SỐ GIÁ ĐÔ LA MỸ THÁNG 01 NĂM 2025</t>
  </si>
  <si>
    <t xml:space="preserve"> TRẬT TỰ, AN TOÀN XÃ HỘI THÁNG 01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</si>
</sst>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_);_(* \(#,##0\);_(* &quot;-&quot;??_);_(@_)"/>
    <numFmt numFmtId="200" formatCode="_-* #,##0\ _₫_-;\-* #,##0\ _₫_-;_-* &quot;-&quot;??\ _₫_-;_-@_-"/>
    <numFmt numFmtId="201" formatCode="_(* #,##0.0_);_(* \(#,##0.0\);_(* &quot;-&quot;??_);_(@_)"/>
    <numFmt numFmtId="202" formatCode="_(* #,##0.0000_);_(* \(#,##0.0000\);_(* &quot;-&quot;??_);_(@_)"/>
    <numFmt numFmtId="203" formatCode="_(* #,##0.00_);_(* \(#,##0.00\);_(* &quot;-&quot;_);_(@_)"/>
    <numFmt numFmtId="204" formatCode="#,##0.0"/>
    <numFmt numFmtId="205" formatCode="#.##0_);\(#.##0\);&quot;-&quot;"/>
  </numFmts>
  <fonts count="13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  <font>
      <b/>
      <sz val="10"/>
      <name val=".VnArial"/>
      <family val="2"/>
    </font>
    <font>
      <u/>
      <sz val="12"/>
      <color theme="10"/>
      <name val="Times New Roman"/>
      <family val="2"/>
    </font>
    <font>
      <sz val="12"/>
      <color theme="1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sz val="11"/>
      <name val="Tahoma"/>
      <family val="2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  <charset val="163"/>
    </font>
    <font>
      <sz val="14"/>
      <name val="Times New Roman"/>
      <family val="1"/>
    </font>
    <font>
      <i/>
      <sz val="12"/>
      <color rgb="FFFF0000"/>
      <name val="Times New Roman"/>
      <family val="1"/>
    </font>
    <font>
      <b/>
      <i/>
      <sz val="13"/>
      <color theme="1"/>
      <name val="Times New Roman"/>
      <family val="1"/>
    </font>
    <font>
      <sz val="8"/>
      <name val="Times New Roman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35">
    <xf numFmtId="0" fontId="0" fillId="0" borderId="0"/>
    <xf numFmtId="0" fontId="7" fillId="0" borderId="0"/>
    <xf numFmtId="0" fontId="10" fillId="0" borderId="0"/>
    <xf numFmtId="16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42" fontId="18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1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2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0" borderId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3" fillId="2" borderId="0" applyNumberFormat="0"/>
    <xf numFmtId="0" fontId="22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9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4" fillId="0" borderId="0" applyBorder="0" applyAlignment="0" applyProtection="0"/>
    <xf numFmtId="0" fontId="25" fillId="3" borderId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3" borderId="0"/>
    <xf numFmtId="0" fontId="28" fillId="0" borderId="0">
      <alignment wrapText="1"/>
    </xf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173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3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177" fontId="3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32" fillId="5" borderId="0" applyNumberFormat="0" applyBorder="0" applyAlignment="0" applyProtection="0"/>
    <xf numFmtId="0" fontId="30" fillId="0" borderId="0"/>
    <xf numFmtId="0" fontId="33" fillId="0" borderId="0"/>
    <xf numFmtId="0" fontId="30" fillId="0" borderId="0"/>
    <xf numFmtId="37" fontId="34" fillId="0" borderId="0"/>
    <xf numFmtId="0" fontId="35" fillId="0" borderId="0"/>
    <xf numFmtId="178" fontId="10" fillId="0" borderId="0" applyFill="0" applyBorder="0" applyAlignment="0"/>
    <xf numFmtId="178" fontId="19" fillId="0" borderId="0" applyFill="0" applyBorder="0" applyAlignment="0"/>
    <xf numFmtId="178" fontId="19" fillId="0" borderId="0" applyFill="0" applyBorder="0" applyAlignment="0"/>
    <xf numFmtId="0" fontId="36" fillId="22" borderId="4" applyNumberFormat="0" applyAlignment="0" applyProtection="0"/>
    <xf numFmtId="0" fontId="37" fillId="0" borderId="0"/>
    <xf numFmtId="179" fontId="18" fillId="0" borderId="0" applyFont="0" applyFill="0" applyBorder="0" applyAlignment="0" applyProtection="0"/>
    <xf numFmtId="0" fontId="38" fillId="23" borderId="5" applyNumberFormat="0" applyAlignment="0" applyProtection="0"/>
    <xf numFmtId="41" fontId="39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33" fillId="0" borderId="0"/>
    <xf numFmtId="3" fontId="10" fillId="0" borderId="0" applyFont="0" applyFill="0" applyBorder="0" applyAlignment="0" applyProtection="0"/>
    <xf numFmtId="0" fontId="48" fillId="0" borderId="0">
      <alignment horizontal="center"/>
    </xf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49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8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10" fillId="0" borderId="0"/>
    <xf numFmtId="0" fontId="59" fillId="0" borderId="10" applyNumberFormat="0" applyFill="0" applyAlignment="0" applyProtection="0"/>
    <xf numFmtId="0" fontId="60" fillId="0" borderId="11"/>
    <xf numFmtId="165" fontId="10" fillId="0" borderId="12"/>
    <xf numFmtId="165" fontId="19" fillId="0" borderId="12"/>
    <xf numFmtId="165" fontId="19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1" fillId="25" borderId="0" applyNumberFormat="0" applyBorder="0" applyAlignment="0" applyProtection="0"/>
    <xf numFmtId="0" fontId="33" fillId="0" borderId="0"/>
    <xf numFmtId="0" fontId="7" fillId="0" borderId="0">
      <alignment horizontal="left"/>
    </xf>
    <xf numFmtId="37" fontId="62" fillId="0" borderId="0"/>
    <xf numFmtId="0" fontId="7" fillId="0" borderId="0">
      <alignment horizontal="left"/>
    </xf>
    <xf numFmtId="194" fontId="63" fillId="0" borderId="0"/>
    <xf numFmtId="194" fontId="63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0" fillId="0" borderId="0"/>
    <xf numFmtId="0" fontId="26" fillId="0" borderId="0"/>
    <xf numFmtId="0" fontId="26" fillId="0" borderId="0"/>
    <xf numFmtId="0" fontId="64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65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6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1" fillId="0" borderId="0" applyAlignment="0">
      <alignment vertical="top" wrapText="1"/>
      <protection locked="0"/>
    </xf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0" fontId="64" fillId="0" borderId="0"/>
    <xf numFmtId="0" fontId="10" fillId="0" borderId="0"/>
    <xf numFmtId="0" fontId="10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10" fillId="0" borderId="0"/>
    <xf numFmtId="0" fontId="41" fillId="0" borderId="0"/>
    <xf numFmtId="0" fontId="10" fillId="0" borderId="0"/>
    <xf numFmtId="0" fontId="41" fillId="0" borderId="0"/>
    <xf numFmtId="0" fontId="23" fillId="2" borderId="0" applyNumberFormat="0"/>
    <xf numFmtId="0" fontId="10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66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6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65" fillId="0" borderId="0"/>
    <xf numFmtId="0" fontId="65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1" fillId="0" borderId="0" applyAlignment="0">
      <alignment vertical="top" wrapText="1"/>
      <protection locked="0"/>
    </xf>
    <xf numFmtId="0" fontId="10" fillId="0" borderId="0"/>
    <xf numFmtId="0" fontId="64" fillId="0" borderId="0"/>
    <xf numFmtId="0" fontId="41" fillId="0" borderId="0"/>
    <xf numFmtId="0" fontId="68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69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95" fontId="10" fillId="0" borderId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9" applyAlignment="0">
      <alignment horizontal="center" vertical="center" wrapText="1"/>
    </xf>
    <xf numFmtId="0" fontId="76" fillId="0" borderId="9">
      <alignment horizontal="center" vertical="center" wrapText="1"/>
    </xf>
    <xf numFmtId="3" fontId="11" fillId="0" borderId="0"/>
    <xf numFmtId="0" fontId="77" fillId="0" borderId="15"/>
    <xf numFmtId="0" fontId="60" fillId="0" borderId="0"/>
    <xf numFmtId="0" fontId="78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79" fillId="0" borderId="0" applyNumberFormat="0" applyFill="0" applyBorder="0" applyAlignment="0" applyProtection="0"/>
    <xf numFmtId="0" fontId="68" fillId="0" borderId="6">
      <alignment horizontal="right"/>
    </xf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71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87" fillId="0" borderId="0"/>
    <xf numFmtId="0" fontId="9" fillId="0" borderId="0"/>
    <xf numFmtId="166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0" fontId="7" fillId="0" borderId="0"/>
    <xf numFmtId="168" fontId="88" fillId="0" borderId="0" applyFont="0" applyFill="0" applyBorder="0" applyAlignment="0" applyProtection="0"/>
    <xf numFmtId="198" fontId="89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7" fillId="0" borderId="0"/>
    <xf numFmtId="0" fontId="26" fillId="0" borderId="0"/>
    <xf numFmtId="0" fontId="44" fillId="0" borderId="0"/>
    <xf numFmtId="0" fontId="4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90" fillId="0" borderId="0"/>
    <xf numFmtId="0" fontId="45" fillId="0" borderId="0"/>
    <xf numFmtId="0" fontId="45" fillId="0" borderId="0"/>
    <xf numFmtId="0" fontId="10" fillId="0" borderId="0"/>
    <xf numFmtId="0" fontId="26" fillId="0" borderId="0"/>
    <xf numFmtId="0" fontId="10" fillId="0" borderId="0"/>
    <xf numFmtId="0" fontId="7" fillId="0" borderId="0"/>
    <xf numFmtId="0" fontId="45" fillId="0" borderId="0"/>
    <xf numFmtId="0" fontId="10" fillId="0" borderId="0"/>
    <xf numFmtId="0" fontId="6" fillId="0" borderId="0"/>
    <xf numFmtId="0" fontId="6" fillId="0" borderId="0"/>
    <xf numFmtId="0" fontId="91" fillId="0" borderId="0"/>
    <xf numFmtId="0" fontId="5" fillId="0" borderId="0"/>
    <xf numFmtId="0" fontId="92" fillId="0" borderId="0"/>
    <xf numFmtId="43" fontId="10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20" fillId="0" borderId="0"/>
    <xf numFmtId="0" fontId="10" fillId="0" borderId="0"/>
    <xf numFmtId="0" fontId="105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4" fillId="0" borderId="0"/>
    <xf numFmtId="0" fontId="105" fillId="0" borderId="0"/>
    <xf numFmtId="0" fontId="64" fillId="0" borderId="0"/>
    <xf numFmtId="0" fontId="3" fillId="0" borderId="0"/>
    <xf numFmtId="0" fontId="23" fillId="0" borderId="0"/>
    <xf numFmtId="0" fontId="26" fillId="0" borderId="0"/>
    <xf numFmtId="0" fontId="2" fillId="0" borderId="0"/>
    <xf numFmtId="0" fontId="117" fillId="0" borderId="0" applyNumberFormat="0" applyFill="0" applyBorder="0" applyAlignment="0" applyProtection="0"/>
    <xf numFmtId="0" fontId="118" fillId="0" borderId="0"/>
    <xf numFmtId="43" fontId="10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2" fillId="0" borderId="0"/>
    <xf numFmtId="0" fontId="11" fillId="0" borderId="0"/>
    <xf numFmtId="0" fontId="11" fillId="0" borderId="0"/>
    <xf numFmtId="0" fontId="123" fillId="0" borderId="0"/>
    <xf numFmtId="0" fontId="123" fillId="0" borderId="0"/>
    <xf numFmtId="0" fontId="1" fillId="0" borderId="0"/>
    <xf numFmtId="0" fontId="1" fillId="0" borderId="0"/>
    <xf numFmtId="0" fontId="123" fillId="0" borderId="0"/>
    <xf numFmtId="0" fontId="122" fillId="0" borderId="0"/>
    <xf numFmtId="0" fontId="11" fillId="0" borderId="0"/>
    <xf numFmtId="0" fontId="11" fillId="0" borderId="0"/>
    <xf numFmtId="0" fontId="122" fillId="0" borderId="0"/>
    <xf numFmtId="0" fontId="122" fillId="0" borderId="0"/>
    <xf numFmtId="0" fontId="122" fillId="0" borderId="0"/>
    <xf numFmtId="0" fontId="122" fillId="0" borderId="0"/>
    <xf numFmtId="0" fontId="1" fillId="0" borderId="0"/>
    <xf numFmtId="0" fontId="1" fillId="0" borderId="0"/>
  </cellStyleXfs>
  <cellXfs count="851">
    <xf numFmtId="0" fontId="0" fillId="0" borderId="0" xfId="0"/>
    <xf numFmtId="0" fontId="71" fillId="0" borderId="0" xfId="2672" applyFont="1"/>
    <xf numFmtId="0" fontId="71" fillId="0" borderId="0" xfId="2679" applyFont="1"/>
    <xf numFmtId="0" fontId="71" fillId="0" borderId="0" xfId="1" applyFont="1"/>
    <xf numFmtId="0" fontId="93" fillId="0" borderId="0" xfId="1" applyFont="1"/>
    <xf numFmtId="0" fontId="71" fillId="0" borderId="0" xfId="1" applyFont="1" applyAlignment="1">
      <alignment wrapText="1"/>
    </xf>
    <xf numFmtId="0" fontId="71" fillId="0" borderId="1" xfId="1" applyFont="1" applyBorder="1"/>
    <xf numFmtId="0" fontId="71" fillId="0" borderId="2" xfId="1" applyFont="1" applyBorder="1"/>
    <xf numFmtId="0" fontId="71" fillId="0" borderId="2" xfId="1" applyFont="1" applyBorder="1" applyAlignment="1">
      <alignment horizontal="center" vertical="center"/>
    </xf>
    <xf numFmtId="0" fontId="71" fillId="0" borderId="2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71" fillId="0" borderId="1" xfId="1" applyFont="1" applyBorder="1" applyAlignment="1">
      <alignment horizontal="center" vertical="center" wrapText="1"/>
    </xf>
    <xf numFmtId="2" fontId="71" fillId="0" borderId="1" xfId="1" applyNumberFormat="1" applyFont="1" applyBorder="1" applyAlignment="1">
      <alignment horizontal="center" vertical="center" wrapText="1"/>
    </xf>
    <xf numFmtId="0" fontId="71" fillId="0" borderId="0" xfId="1" applyFont="1" applyAlignment="1">
      <alignment horizontal="right" vertical="top" wrapText="1"/>
    </xf>
    <xf numFmtId="0" fontId="71" fillId="0" borderId="0" xfId="1" applyFont="1" applyAlignment="1">
      <alignment horizontal="left"/>
    </xf>
    <xf numFmtId="0" fontId="71" fillId="0" borderId="0" xfId="2410" applyFont="1"/>
    <xf numFmtId="0" fontId="71" fillId="0" borderId="0" xfId="2663" applyFont="1"/>
    <xf numFmtId="0" fontId="71" fillId="0" borderId="1" xfId="2663" applyFont="1" applyBorder="1" applyAlignment="1">
      <alignment horizontal="center" vertical="center"/>
    </xf>
    <xf numFmtId="0" fontId="93" fillId="0" borderId="0" xfId="0" applyFont="1"/>
    <xf numFmtId="0" fontId="71" fillId="0" borderId="0" xfId="0" applyFont="1"/>
    <xf numFmtId="0" fontId="71" fillId="0" borderId="0" xfId="2410" applyFont="1" applyAlignment="1">
      <alignment horizontal="left" indent="1"/>
    </xf>
    <xf numFmtId="0" fontId="96" fillId="0" borderId="0" xfId="2410" applyFont="1"/>
    <xf numFmtId="0" fontId="93" fillId="0" borderId="0" xfId="2326" applyFont="1" applyAlignment="1">
      <alignment horizontal="center"/>
    </xf>
    <xf numFmtId="0" fontId="93" fillId="0" borderId="0" xfId="2326" applyFont="1"/>
    <xf numFmtId="0" fontId="71" fillId="0" borderId="0" xfId="2326" applyFont="1"/>
    <xf numFmtId="0" fontId="93" fillId="0" borderId="0" xfId="2410" applyFont="1"/>
    <xf numFmtId="0" fontId="71" fillId="0" borderId="0" xfId="2410" applyFont="1" applyAlignment="1">
      <alignment horizontal="left" wrapText="1" indent="1"/>
    </xf>
    <xf numFmtId="0" fontId="71" fillId="0" borderId="0" xfId="2664" applyFont="1"/>
    <xf numFmtId="0" fontId="93" fillId="0" borderId="0" xfId="2664" applyFont="1" applyAlignment="1">
      <alignment horizontal="left"/>
    </xf>
    <xf numFmtId="0" fontId="71" fillId="0" borderId="2" xfId="2664" applyFont="1" applyBorder="1" applyAlignment="1">
      <alignment horizontal="center" vertical="center" wrapText="1"/>
    </xf>
    <xf numFmtId="0" fontId="71" fillId="0" borderId="0" xfId="2664" applyFont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4" fillId="0" borderId="0" xfId="2664" applyFont="1" applyAlignment="1">
      <alignment horizontal="center" vertical="center" wrapText="1"/>
    </xf>
    <xf numFmtId="0" fontId="93" fillId="0" borderId="0" xfId="2664" applyFont="1"/>
    <xf numFmtId="0" fontId="71" fillId="0" borderId="0" xfId="2665" applyFont="1"/>
    <xf numFmtId="183" fontId="71" fillId="0" borderId="0" xfId="2665" applyNumberFormat="1" applyFont="1"/>
    <xf numFmtId="0" fontId="71" fillId="0" borderId="0" xfId="2666" applyFont="1" applyAlignment="1">
      <alignment horizontal="centerContinuous"/>
    </xf>
    <xf numFmtId="0" fontId="71" fillId="0" borderId="2" xfId="2666" applyFont="1" applyBorder="1" applyAlignment="1">
      <alignment horizontal="center" vertical="center"/>
    </xf>
    <xf numFmtId="0" fontId="71" fillId="0" borderId="0" xfId="2666" applyFont="1" applyAlignment="1">
      <alignment horizontal="center" vertical="center"/>
    </xf>
    <xf numFmtId="0" fontId="71" fillId="0" borderId="1" xfId="2666" applyFont="1" applyBorder="1" applyAlignment="1">
      <alignment horizontal="center" vertical="center"/>
    </xf>
    <xf numFmtId="0" fontId="71" fillId="0" borderId="0" xfId="2665" applyFont="1" applyAlignment="1">
      <alignment horizontal="center"/>
    </xf>
    <xf numFmtId="183" fontId="71" fillId="0" borderId="0" xfId="2664" applyNumberFormat="1" applyFont="1"/>
    <xf numFmtId="0" fontId="71" fillId="0" borderId="0" xfId="2664" applyFont="1" applyAlignment="1">
      <alignment horizontal="left"/>
    </xf>
    <xf numFmtId="0" fontId="71" fillId="0" borderId="0" xfId="2664" applyFont="1" applyAlignment="1">
      <alignment horizontal="left" wrapText="1"/>
    </xf>
    <xf numFmtId="0" fontId="98" fillId="0" borderId="0" xfId="2664" applyFont="1" applyAlignment="1">
      <alignment horizontal="left" wrapText="1"/>
    </xf>
    <xf numFmtId="0" fontId="93" fillId="0" borderId="0" xfId="2667" applyFont="1" applyAlignment="1">
      <alignment horizontal="left"/>
    </xf>
    <xf numFmtId="0" fontId="71" fillId="0" borderId="0" xfId="2666" applyFont="1" applyAlignment="1">
      <alignment horizontal="center"/>
    </xf>
    <xf numFmtId="0" fontId="71" fillId="0" borderId="0" xfId="2682" applyFont="1"/>
    <xf numFmtId="183" fontId="71" fillId="0" borderId="0" xfId="2682" applyNumberFormat="1" applyFont="1"/>
    <xf numFmtId="1" fontId="71" fillId="0" borderId="0" xfId="2682" applyNumberFormat="1" applyFont="1"/>
    <xf numFmtId="0" fontId="93" fillId="0" borderId="0" xfId="2683" applyFont="1"/>
    <xf numFmtId="0" fontId="94" fillId="0" borderId="0" xfId="2682" applyFont="1" applyAlignment="1">
      <alignment horizontal="right"/>
    </xf>
    <xf numFmtId="0" fontId="71" fillId="0" borderId="2" xfId="2682" applyFont="1" applyBorder="1"/>
    <xf numFmtId="0" fontId="71" fillId="0" borderId="2" xfId="2682" applyFont="1" applyBorder="1" applyAlignment="1">
      <alignment horizontal="center" vertical="center" wrapText="1"/>
    </xf>
    <xf numFmtId="0" fontId="71" fillId="0" borderId="0" xfId="2682" applyFont="1" applyAlignment="1">
      <alignment horizontal="center" vertical="center" wrapText="1"/>
    </xf>
    <xf numFmtId="0" fontId="93" fillId="0" borderId="0" xfId="2676" applyFont="1" applyAlignment="1">
      <alignment horizontal="left"/>
    </xf>
    <xf numFmtId="0" fontId="93" fillId="0" borderId="0" xfId="2676" applyFont="1"/>
    <xf numFmtId="183" fontId="93" fillId="0" borderId="0" xfId="2684" applyNumberFormat="1" applyFont="1" applyAlignment="1">
      <alignment horizontal="right" indent="2"/>
    </xf>
    <xf numFmtId="0" fontId="71" fillId="0" borderId="0" xfId="2676" applyFont="1"/>
    <xf numFmtId="0" fontId="71" fillId="0" borderId="0" xfId="2676" applyFont="1" applyAlignment="1">
      <alignment horizontal="left"/>
    </xf>
    <xf numFmtId="183" fontId="98" fillId="0" borderId="0" xfId="2684" applyNumberFormat="1" applyFont="1" applyAlignment="1">
      <alignment horizontal="right" indent="1"/>
    </xf>
    <xf numFmtId="183" fontId="98" fillId="0" borderId="0" xfId="2684" applyNumberFormat="1" applyFont="1" applyAlignment="1">
      <alignment horizontal="right" indent="2"/>
    </xf>
    <xf numFmtId="0" fontId="71" fillId="0" borderId="0" xfId="2676" applyFont="1" applyAlignment="1">
      <alignment horizontal="left" wrapText="1"/>
    </xf>
    <xf numFmtId="0" fontId="71" fillId="0" borderId="0" xfId="2676" applyFont="1" applyAlignment="1">
      <alignment wrapText="1"/>
    </xf>
    <xf numFmtId="183" fontId="71" fillId="0" borderId="0" xfId="2684" applyNumberFormat="1" applyFont="1" applyAlignment="1">
      <alignment horizontal="right" indent="2"/>
    </xf>
    <xf numFmtId="0" fontId="94" fillId="0" borderId="0" xfId="2676" applyFont="1" applyAlignment="1">
      <alignment horizontal="left"/>
    </xf>
    <xf numFmtId="1" fontId="94" fillId="0" borderId="0" xfId="2684" applyNumberFormat="1" applyFont="1" applyAlignment="1">
      <alignment horizontal="right"/>
    </xf>
    <xf numFmtId="1" fontId="99" fillId="0" borderId="0" xfId="2684" applyNumberFormat="1" applyFont="1" applyAlignment="1">
      <alignment horizontal="right"/>
    </xf>
    <xf numFmtId="183" fontId="99" fillId="0" borderId="0" xfId="2684" applyNumberFormat="1" applyFont="1" applyAlignment="1">
      <alignment horizontal="right" indent="1"/>
    </xf>
    <xf numFmtId="0" fontId="71" fillId="0" borderId="0" xfId="2687" applyFont="1" applyAlignment="1">
      <alignment horizontal="left" indent="1"/>
    </xf>
    <xf numFmtId="183" fontId="71" fillId="0" borderId="0" xfId="2684" applyNumberFormat="1" applyFont="1" applyAlignment="1">
      <alignment horizontal="right"/>
    </xf>
    <xf numFmtId="1" fontId="71" fillId="0" borderId="0" xfId="2684" applyNumberFormat="1" applyFont="1" applyAlignment="1">
      <alignment horizontal="right"/>
    </xf>
    <xf numFmtId="0" fontId="94" fillId="0" borderId="0" xfId="2676" applyFont="1"/>
    <xf numFmtId="183" fontId="71" fillId="0" borderId="0" xfId="2682" applyNumberFormat="1" applyFont="1" applyAlignment="1">
      <alignment horizontal="right"/>
    </xf>
    <xf numFmtId="183" fontId="71" fillId="0" borderId="0" xfId="2682" applyNumberFormat="1" applyFont="1" applyAlignment="1">
      <alignment horizontal="right" indent="1"/>
    </xf>
    <xf numFmtId="0" fontId="71" fillId="0" borderId="0" xfId="2667" applyFont="1"/>
    <xf numFmtId="0" fontId="71" fillId="0" borderId="0" xfId="2667" applyFont="1" applyAlignment="1">
      <alignment horizontal="left" indent="1"/>
    </xf>
    <xf numFmtId="1" fontId="71" fillId="0" borderId="0" xfId="2682" applyNumberFormat="1" applyFont="1" applyAlignment="1">
      <alignment horizontal="right"/>
    </xf>
    <xf numFmtId="0" fontId="71" fillId="0" borderId="1" xfId="2682" applyFont="1" applyBorder="1" applyAlignment="1">
      <alignment horizontal="center" vertical="center" wrapText="1"/>
    </xf>
    <xf numFmtId="0" fontId="93" fillId="0" borderId="0" xfId="2670" applyFont="1"/>
    <xf numFmtId="0" fontId="71" fillId="0" borderId="0" xfId="2670" applyFont="1"/>
    <xf numFmtId="183" fontId="99" fillId="0" borderId="0" xfId="2684" applyNumberFormat="1" applyFont="1" applyAlignment="1">
      <alignment horizontal="right" indent="2"/>
    </xf>
    <xf numFmtId="0" fontId="71" fillId="0" borderId="0" xfId="2674" applyFont="1"/>
    <xf numFmtId="1" fontId="71" fillId="0" borderId="0" xfId="2684" applyNumberFormat="1" applyFont="1" applyAlignment="1">
      <alignment horizontal="right" indent="1"/>
    </xf>
    <xf numFmtId="1" fontId="98" fillId="0" borderId="0" xfId="2684" applyNumberFormat="1" applyFont="1" applyAlignment="1">
      <alignment horizontal="right" indent="1"/>
    </xf>
    <xf numFmtId="0" fontId="71" fillId="0" borderId="0" xfId="2688" applyFont="1"/>
    <xf numFmtId="1" fontId="71" fillId="0" borderId="0" xfId="2682" applyNumberFormat="1" applyFont="1" applyAlignment="1">
      <alignment horizontal="right" indent="1"/>
    </xf>
    <xf numFmtId="183" fontId="71" fillId="0" borderId="0" xfId="2682" applyNumberFormat="1" applyFont="1" applyAlignment="1">
      <alignment horizontal="right" indent="2"/>
    </xf>
    <xf numFmtId="0" fontId="71" fillId="0" borderId="0" xfId="2539" applyFont="1" applyAlignment="1">
      <alignment horizontal="left" indent="1"/>
    </xf>
    <xf numFmtId="0" fontId="71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71" fillId="0" borderId="0" xfId="0" quotePrefix="1" applyFont="1" applyAlignment="1">
      <alignment wrapText="1"/>
    </xf>
    <xf numFmtId="0" fontId="94" fillId="0" borderId="1" xfId="2682" applyFont="1" applyBorder="1" applyAlignment="1">
      <alignment horizontal="right" vertical="center"/>
    </xf>
    <xf numFmtId="0" fontId="93" fillId="0" borderId="0" xfId="2673" applyFont="1"/>
    <xf numFmtId="0" fontId="93" fillId="0" borderId="0" xfId="2673" applyFont="1" applyAlignment="1">
      <alignment horizontal="center"/>
    </xf>
    <xf numFmtId="0" fontId="71" fillId="0" borderId="0" xfId="2673" applyFont="1"/>
    <xf numFmtId="0" fontId="96" fillId="0" borderId="0" xfId="0" applyFont="1" applyAlignment="1">
      <alignment wrapText="1"/>
    </xf>
    <xf numFmtId="0" fontId="71" fillId="0" borderId="1" xfId="2673" applyFont="1" applyBorder="1"/>
    <xf numFmtId="0" fontId="94" fillId="0" borderId="0" xfId="2673" applyFont="1" applyAlignment="1">
      <alignment horizontal="right"/>
    </xf>
    <xf numFmtId="183" fontId="71" fillId="0" borderId="0" xfId="2673" applyNumberFormat="1" applyFont="1" applyAlignment="1">
      <alignment horizontal="right" indent="1"/>
    </xf>
    <xf numFmtId="183" fontId="71" fillId="0" borderId="0" xfId="2673" applyNumberFormat="1" applyFont="1" applyAlignment="1">
      <alignment horizontal="right" indent="3"/>
    </xf>
    <xf numFmtId="0" fontId="94" fillId="0" borderId="0" xfId="2673" applyFont="1"/>
    <xf numFmtId="0" fontId="100" fillId="0" borderId="0" xfId="2673" applyFont="1"/>
    <xf numFmtId="0" fontId="94" fillId="0" borderId="0" xfId="2673" quotePrefix="1" applyFont="1" applyAlignment="1">
      <alignment horizontal="left"/>
    </xf>
    <xf numFmtId="2" fontId="71" fillId="0" borderId="0" xfId="0" applyNumberFormat="1" applyFont="1"/>
    <xf numFmtId="2" fontId="71" fillId="0" borderId="0" xfId="0" applyNumberFormat="1" applyFont="1" applyAlignment="1">
      <alignment wrapText="1"/>
    </xf>
    <xf numFmtId="0" fontId="71" fillId="0" borderId="0" xfId="2671" applyFont="1"/>
    <xf numFmtId="0" fontId="71" fillId="0" borderId="0" xfId="2681" applyFont="1"/>
    <xf numFmtId="0" fontId="94" fillId="0" borderId="0" xfId="2671" applyFont="1" applyAlignment="1">
      <alignment horizontal="right"/>
    </xf>
    <xf numFmtId="0" fontId="100" fillId="0" borderId="0" xfId="2671" applyFont="1"/>
    <xf numFmtId="0" fontId="71" fillId="0" borderId="1" xfId="2326" applyFont="1" applyBorder="1"/>
    <xf numFmtId="0" fontId="93" fillId="0" borderId="0" xfId="2672" applyFont="1"/>
    <xf numFmtId="0" fontId="71" fillId="0" borderId="0" xfId="2680" applyFont="1"/>
    <xf numFmtId="0" fontId="71" fillId="0" borderId="0" xfId="2680" applyFont="1" applyAlignment="1">
      <alignment vertical="center" wrapText="1"/>
    </xf>
    <xf numFmtId="0" fontId="93" fillId="0" borderId="0" xfId="2678" applyFont="1" applyAlignment="1">
      <alignment horizontal="left"/>
    </xf>
    <xf numFmtId="0" fontId="71" fillId="0" borderId="0" xfId="2678" applyFont="1" applyAlignment="1">
      <alignment horizontal="left"/>
    </xf>
    <xf numFmtId="0" fontId="93" fillId="0" borderId="0" xfId="2678" applyFont="1"/>
    <xf numFmtId="0" fontId="71" fillId="0" borderId="0" xfId="2678" applyFont="1"/>
    <xf numFmtId="0" fontId="71" fillId="0" borderId="0" xfId="2672" applyFont="1" applyAlignment="1">
      <alignment vertical="center"/>
    </xf>
    <xf numFmtId="49" fontId="96" fillId="0" borderId="0" xfId="0" applyNumberFormat="1" applyFont="1" applyAlignment="1">
      <alignment horizontal="left" wrapText="1" indent="1"/>
    </xf>
    <xf numFmtId="3" fontId="71" fillId="0" borderId="0" xfId="2664" applyNumberFormat="1" applyFont="1" applyAlignment="1">
      <alignment horizontal="right" indent="1"/>
    </xf>
    <xf numFmtId="3" fontId="71" fillId="0" borderId="0" xfId="1" applyNumberFormat="1" applyFont="1"/>
    <xf numFmtId="3" fontId="103" fillId="0" borderId="0" xfId="2684" applyNumberFormat="1" applyFont="1" applyAlignment="1">
      <alignment horizontal="right"/>
    </xf>
    <xf numFmtId="0" fontId="71" fillId="0" borderId="0" xfId="2682" applyFont="1" applyAlignment="1">
      <alignment horizontal="center"/>
    </xf>
    <xf numFmtId="3" fontId="71" fillId="0" borderId="0" xfId="2682" applyNumberFormat="1" applyFont="1"/>
    <xf numFmtId="3" fontId="93" fillId="0" borderId="0" xfId="2682" applyNumberFormat="1" applyFont="1"/>
    <xf numFmtId="4" fontId="71" fillId="0" borderId="0" xfId="2682" applyNumberFormat="1" applyFont="1" applyAlignment="1">
      <alignment horizontal="right" indent="1"/>
    </xf>
    <xf numFmtId="4" fontId="71" fillId="0" borderId="0" xfId="2682" applyNumberFormat="1" applyFont="1" applyAlignment="1">
      <alignment horizontal="right" indent="2"/>
    </xf>
    <xf numFmtId="4" fontId="71" fillId="0" borderId="0" xfId="2682" applyNumberFormat="1" applyFont="1"/>
    <xf numFmtId="3" fontId="71" fillId="0" borderId="0" xfId="2682" applyNumberFormat="1" applyFont="1" applyAlignment="1">
      <alignment horizontal="right"/>
    </xf>
    <xf numFmtId="3" fontId="71" fillId="0" borderId="0" xfId="2673" applyNumberFormat="1" applyFont="1"/>
    <xf numFmtId="3" fontId="93" fillId="0" borderId="0" xfId="2673" applyNumberFormat="1" applyFont="1"/>
    <xf numFmtId="0" fontId="71" fillId="0" borderId="0" xfId="2673" applyFont="1" applyAlignment="1">
      <alignment horizontal="center"/>
    </xf>
    <xf numFmtId="3" fontId="71" fillId="0" borderId="0" xfId="2326" applyNumberFormat="1" applyFont="1"/>
    <xf numFmtId="3" fontId="71" fillId="0" borderId="0" xfId="2326" applyNumberFormat="1" applyFont="1" applyAlignment="1">
      <alignment horizontal="right"/>
    </xf>
    <xf numFmtId="2" fontId="71" fillId="0" borderId="0" xfId="2682" applyNumberFormat="1" applyFont="1"/>
    <xf numFmtId="3" fontId="71" fillId="0" borderId="0" xfId="2672" applyNumberFormat="1" applyFont="1"/>
    <xf numFmtId="0" fontId="71" fillId="0" borderId="0" xfId="2672" applyFont="1" applyAlignment="1">
      <alignment horizontal="center"/>
    </xf>
    <xf numFmtId="4" fontId="71" fillId="0" borderId="0" xfId="2672" applyNumberFormat="1" applyFont="1"/>
    <xf numFmtId="3" fontId="93" fillId="0" borderId="0" xfId="2672" applyNumberFormat="1" applyFont="1"/>
    <xf numFmtId="4" fontId="93" fillId="0" borderId="0" xfId="2664" applyNumberFormat="1" applyFont="1" applyAlignment="1">
      <alignment horizontal="right" indent="3"/>
    </xf>
    <xf numFmtId="4" fontId="71" fillId="0" borderId="0" xfId="2664" applyNumberFormat="1" applyFont="1" applyAlignment="1">
      <alignment horizontal="right" indent="3"/>
    </xf>
    <xf numFmtId="199" fontId="71" fillId="0" borderId="0" xfId="2690" applyNumberFormat="1" applyFont="1"/>
    <xf numFmtId="43" fontId="71" fillId="0" borderId="0" xfId="1" applyNumberFormat="1" applyFont="1"/>
    <xf numFmtId="0" fontId="100" fillId="0" borderId="0" xfId="1" applyFont="1"/>
    <xf numFmtId="2" fontId="71" fillId="0" borderId="0" xfId="2665" applyNumberFormat="1" applyFont="1"/>
    <xf numFmtId="0" fontId="96" fillId="0" borderId="0" xfId="2410" applyFont="1" applyAlignment="1">
      <alignment horizontal="left" indent="1"/>
    </xf>
    <xf numFmtId="49" fontId="97" fillId="0" borderId="0" xfId="0" applyNumberFormat="1" applyFont="1" applyAlignment="1">
      <alignment wrapText="1"/>
    </xf>
    <xf numFmtId="3" fontId="102" fillId="0" borderId="0" xfId="2682" applyNumberFormat="1" applyFont="1"/>
    <xf numFmtId="3" fontId="103" fillId="0" borderId="0" xfId="2682" applyNumberFormat="1" applyFont="1"/>
    <xf numFmtId="0" fontId="103" fillId="0" borderId="0" xfId="2682" applyFont="1" applyAlignment="1">
      <alignment horizontal="right"/>
    </xf>
    <xf numFmtId="3" fontId="103" fillId="0" borderId="0" xfId="2682" applyNumberFormat="1" applyFont="1" applyAlignment="1">
      <alignment horizontal="right"/>
    </xf>
    <xf numFmtId="3" fontId="102" fillId="0" borderId="0" xfId="2682" applyNumberFormat="1" applyFont="1" applyAlignment="1">
      <alignment horizontal="right"/>
    </xf>
    <xf numFmtId="4" fontId="96" fillId="0" borderId="0" xfId="2410" applyNumberFormat="1" applyFont="1"/>
    <xf numFmtId="2" fontId="96" fillId="0" borderId="0" xfId="2410" applyNumberFormat="1" applyFont="1"/>
    <xf numFmtId="0" fontId="96" fillId="0" borderId="0" xfId="0" applyFont="1"/>
    <xf numFmtId="43" fontId="71" fillId="0" borderId="0" xfId="2690" applyFont="1" applyBorder="1" applyAlignment="1"/>
    <xf numFmtId="43" fontId="93" fillId="0" borderId="0" xfId="2690" applyFont="1" applyBorder="1" applyAlignment="1"/>
    <xf numFmtId="199" fontId="71" fillId="0" borderId="0" xfId="2690" applyNumberFormat="1" applyFont="1" applyBorder="1" applyAlignment="1"/>
    <xf numFmtId="199" fontId="94" fillId="0" borderId="0" xfId="2690" applyNumberFormat="1" applyFont="1" applyBorder="1" applyAlignment="1"/>
    <xf numFmtId="49" fontId="96" fillId="0" borderId="0" xfId="0" applyNumberFormat="1" applyFont="1" applyAlignment="1">
      <alignment wrapText="1"/>
    </xf>
    <xf numFmtId="49" fontId="96" fillId="0" borderId="0" xfId="0" applyNumberFormat="1" applyFont="1" applyAlignment="1">
      <alignment horizontal="left" wrapText="1"/>
    </xf>
    <xf numFmtId="49" fontId="97" fillId="0" borderId="0" xfId="0" applyNumberFormat="1" applyFont="1" applyAlignment="1">
      <alignment horizontal="left" wrapText="1"/>
    </xf>
    <xf numFmtId="43" fontId="93" fillId="0" borderId="0" xfId="2684" applyNumberFormat="1" applyFont="1" applyAlignment="1">
      <alignment horizontal="right" indent="1"/>
    </xf>
    <xf numFmtId="43" fontId="71" fillId="0" borderId="0" xfId="2684" applyNumberFormat="1" applyFont="1" applyAlignment="1">
      <alignment horizontal="right" indent="1"/>
    </xf>
    <xf numFmtId="43" fontId="100" fillId="0" borderId="0" xfId="2684" applyNumberFormat="1" applyFont="1" applyAlignment="1">
      <alignment horizontal="right" indent="1"/>
    </xf>
    <xf numFmtId="199" fontId="93" fillId="0" borderId="0" xfId="2684" applyNumberFormat="1" applyFont="1"/>
    <xf numFmtId="199" fontId="71" fillId="0" borderId="0" xfId="2684" applyNumberFormat="1" applyFont="1"/>
    <xf numFmtId="199" fontId="98" fillId="0" borderId="0" xfId="2684" applyNumberFormat="1" applyFont="1"/>
    <xf numFmtId="199" fontId="100" fillId="0" borderId="0" xfId="2684" applyNumberFormat="1" applyFont="1" applyAlignment="1">
      <alignment horizontal="right"/>
    </xf>
    <xf numFmtId="199" fontId="71" fillId="0" borderId="0" xfId="2684" applyNumberFormat="1" applyFont="1" applyAlignment="1">
      <alignment horizontal="right"/>
    </xf>
    <xf numFmtId="199" fontId="104" fillId="0" borderId="0" xfId="2684" applyNumberFormat="1" applyFont="1"/>
    <xf numFmtId="199" fontId="93" fillId="0" borderId="0" xfId="2684" applyNumberFormat="1" applyFont="1" applyAlignment="1">
      <alignment horizontal="right" indent="1"/>
    </xf>
    <xf numFmtId="199" fontId="71" fillId="0" borderId="0" xfId="2684" applyNumberFormat="1" applyFont="1" applyAlignment="1">
      <alignment horizontal="right" indent="1"/>
    </xf>
    <xf numFmtId="0" fontId="71" fillId="0" borderId="0" xfId="2678" applyFont="1" applyAlignment="1">
      <alignment horizontal="left" indent="1"/>
    </xf>
    <xf numFmtId="199" fontId="71" fillId="0" borderId="0" xfId="2326" applyNumberFormat="1" applyFont="1"/>
    <xf numFmtId="43" fontId="71" fillId="0" borderId="0" xfId="2690" applyFont="1" applyFill="1"/>
    <xf numFmtId="199" fontId="93" fillId="0" borderId="0" xfId="2326" applyNumberFormat="1" applyFont="1"/>
    <xf numFmtId="43" fontId="93" fillId="0" borderId="0" xfId="2690" applyFont="1" applyFill="1"/>
    <xf numFmtId="199" fontId="93" fillId="0" borderId="0" xfId="2326" applyNumberFormat="1" applyFont="1" applyAlignment="1">
      <alignment horizontal="right" indent="1"/>
    </xf>
    <xf numFmtId="199" fontId="71" fillId="0" borderId="0" xfId="2326" applyNumberFormat="1" applyFont="1" applyAlignment="1">
      <alignment horizontal="right" indent="1"/>
    </xf>
    <xf numFmtId="43" fontId="93" fillId="0" borderId="0" xfId="2690" applyFont="1" applyFill="1" applyAlignment="1">
      <alignment horizontal="right" indent="2"/>
    </xf>
    <xf numFmtId="43" fontId="71" fillId="0" borderId="0" xfId="2690" applyFont="1" applyFill="1" applyAlignment="1">
      <alignment horizontal="right" indent="2"/>
    </xf>
    <xf numFmtId="0" fontId="94" fillId="0" borderId="0" xfId="2326" applyFont="1"/>
    <xf numFmtId="0" fontId="93" fillId="0" borderId="0" xfId="2326" applyFont="1" applyAlignment="1">
      <alignment horizontal="left"/>
    </xf>
    <xf numFmtId="43" fontId="103" fillId="0" borderId="0" xfId="2690" applyFont="1" applyBorder="1" applyAlignment="1">
      <alignment horizontal="right"/>
    </xf>
    <xf numFmtId="43" fontId="96" fillId="0" borderId="0" xfId="2690" applyFont="1"/>
    <xf numFmtId="43" fontId="71" fillId="0" borderId="0" xfId="2690" applyFont="1" applyFill="1" applyAlignment="1">
      <alignment horizontal="right"/>
    </xf>
    <xf numFmtId="199" fontId="71" fillId="0" borderId="0" xfId="2672" applyNumberFormat="1" applyFont="1"/>
    <xf numFmtId="199" fontId="93" fillId="0" borderId="0" xfId="2672" applyNumberFormat="1" applyFont="1" applyAlignment="1">
      <alignment horizontal="right" indent="2"/>
    </xf>
    <xf numFmtId="199" fontId="71" fillId="0" borderId="0" xfId="2672" applyNumberFormat="1" applyFont="1" applyAlignment="1">
      <alignment horizontal="right" indent="2"/>
    </xf>
    <xf numFmtId="0" fontId="93" fillId="0" borderId="0" xfId="2663" applyFont="1"/>
    <xf numFmtId="0" fontId="66" fillId="0" borderId="0" xfId="0" applyFont="1" applyAlignment="1">
      <alignment vertical="top"/>
    </xf>
    <xf numFmtId="0" fontId="108" fillId="0" borderId="0" xfId="2708" applyFont="1"/>
    <xf numFmtId="0" fontId="97" fillId="0" borderId="0" xfId="0" applyFont="1"/>
    <xf numFmtId="0" fontId="93" fillId="0" borderId="0" xfId="0" applyFont="1" applyAlignment="1">
      <alignment horizontal="left" vertical="center" wrapText="1"/>
    </xf>
    <xf numFmtId="4" fontId="93" fillId="0" borderId="0" xfId="0" applyNumberFormat="1" applyFont="1" applyAlignment="1">
      <alignment vertical="center"/>
    </xf>
    <xf numFmtId="0" fontId="107" fillId="0" borderId="0" xfId="0" applyFont="1"/>
    <xf numFmtId="0" fontId="96" fillId="0" borderId="0" xfId="0" applyFont="1" applyAlignment="1">
      <alignment horizontal="left" vertical="center" wrapText="1"/>
    </xf>
    <xf numFmtId="0" fontId="108" fillId="0" borderId="0" xfId="0" applyFont="1"/>
    <xf numFmtId="43" fontId="96" fillId="0" borderId="0" xfId="2690" applyFont="1" applyAlignment="1">
      <alignment horizontal="right"/>
    </xf>
    <xf numFmtId="0" fontId="110" fillId="0" borderId="0" xfId="0" applyFont="1"/>
    <xf numFmtId="49" fontId="96" fillId="0" borderId="0" xfId="0" applyNumberFormat="1" applyFont="1" applyAlignment="1">
      <alignment vertical="center" wrapText="1"/>
    </xf>
    <xf numFmtId="0" fontId="111" fillId="0" borderId="0" xfId="0" applyFont="1"/>
    <xf numFmtId="0" fontId="111" fillId="0" borderId="2" xfId="0" applyFont="1" applyBorder="1"/>
    <xf numFmtId="3" fontId="93" fillId="0" borderId="0" xfId="2326" applyNumberFormat="1" applyFont="1" applyAlignment="1">
      <alignment horizontal="right"/>
    </xf>
    <xf numFmtId="4" fontId="93" fillId="0" borderId="0" xfId="2326" applyNumberFormat="1" applyFont="1" applyAlignment="1">
      <alignment horizontal="right"/>
    </xf>
    <xf numFmtId="183" fontId="93" fillId="0" borderId="0" xfId="2326" applyNumberFormat="1" applyFont="1" applyAlignment="1">
      <alignment horizontal="right"/>
    </xf>
    <xf numFmtId="4" fontId="71" fillId="0" borderId="0" xfId="2326" applyNumberFormat="1" applyFont="1" applyAlignment="1">
      <alignment horizontal="right"/>
    </xf>
    <xf numFmtId="3" fontId="100" fillId="0" borderId="0" xfId="2326" applyNumberFormat="1" applyFont="1" applyAlignment="1">
      <alignment horizontal="right"/>
    </xf>
    <xf numFmtId="4" fontId="100" fillId="0" borderId="0" xfId="2326" applyNumberFormat="1" applyFont="1" applyAlignment="1">
      <alignment horizontal="right"/>
    </xf>
    <xf numFmtId="183" fontId="100" fillId="0" borderId="0" xfId="2326" applyNumberFormat="1" applyFont="1" applyAlignment="1">
      <alignment horizontal="right"/>
    </xf>
    <xf numFmtId="3" fontId="71" fillId="0" borderId="0" xfId="2326" applyNumberFormat="1" applyFont="1" applyAlignment="1">
      <alignment horizontal="right" wrapText="1"/>
    </xf>
    <xf numFmtId="3" fontId="103" fillId="0" borderId="0" xfId="2690" applyNumberFormat="1" applyFont="1" applyFill="1" applyBorder="1" applyAlignment="1">
      <alignment horizontal="right"/>
    </xf>
    <xf numFmtId="0" fontId="97" fillId="0" borderId="0" xfId="0" applyFont="1" applyAlignment="1">
      <alignment vertical="center" wrapText="1"/>
    </xf>
    <xf numFmtId="0" fontId="96" fillId="0" borderId="0" xfId="0" applyFont="1" applyAlignment="1">
      <alignment vertical="center" wrapText="1"/>
    </xf>
    <xf numFmtId="43" fontId="0" fillId="0" borderId="0" xfId="0" applyNumberFormat="1"/>
    <xf numFmtId="199" fontId="108" fillId="0" borderId="0" xfId="0" applyNumberFormat="1" applyFont="1"/>
    <xf numFmtId="43" fontId="107" fillId="0" borderId="0" xfId="2690" applyFont="1" applyBorder="1"/>
    <xf numFmtId="2" fontId="93" fillId="0" borderId="0" xfId="2664" applyNumberFormat="1" applyFont="1" applyAlignment="1">
      <alignment horizontal="center"/>
    </xf>
    <xf numFmtId="0" fontId="95" fillId="0" borderId="0" xfId="2677" applyFont="1"/>
    <xf numFmtId="0" fontId="95" fillId="0" borderId="0" xfId="2683" applyFont="1"/>
    <xf numFmtId="0" fontId="93" fillId="0" borderId="0" xfId="0" applyFont="1" applyAlignment="1">
      <alignment vertical="center" wrapText="1"/>
    </xf>
    <xf numFmtId="2" fontId="71" fillId="0" borderId="0" xfId="0" applyNumberFormat="1" applyFont="1" applyAlignment="1">
      <alignment horizontal="center" vertical="center" wrapText="1"/>
    </xf>
    <xf numFmtId="43" fontId="71" fillId="0" borderId="0" xfId="2690" applyFont="1" applyFill="1" applyBorder="1" applyAlignment="1">
      <alignment horizontal="right" vertical="center"/>
    </xf>
    <xf numFmtId="0" fontId="71" fillId="0" borderId="0" xfId="2710" applyFont="1" applyAlignment="1">
      <alignment horizontal="center" vertical="center" wrapText="1"/>
    </xf>
    <xf numFmtId="0" fontId="94" fillId="0" borderId="1" xfId="1" applyFont="1" applyBorder="1" applyAlignment="1">
      <alignment horizontal="right"/>
    </xf>
    <xf numFmtId="0" fontId="93" fillId="0" borderId="0" xfId="2678" applyFont="1" applyAlignment="1">
      <alignment horizontal="left" wrapText="1"/>
    </xf>
    <xf numFmtId="0" fontId="93" fillId="0" borderId="0" xfId="2678" applyFont="1" applyAlignment="1">
      <alignment wrapText="1"/>
    </xf>
    <xf numFmtId="0" fontId="95" fillId="0" borderId="0" xfId="2672" applyFont="1"/>
    <xf numFmtId="0" fontId="71" fillId="0" borderId="0" xfId="2678" applyFont="1" applyAlignment="1">
      <alignment horizontal="left" wrapText="1"/>
    </xf>
    <xf numFmtId="0" fontId="93" fillId="0" borderId="0" xfId="2680" applyFont="1" applyAlignment="1">
      <alignment vertical="center" wrapText="1"/>
    </xf>
    <xf numFmtId="43" fontId="93" fillId="0" borderId="0" xfId="2690" applyFont="1" applyBorder="1" applyAlignment="1">
      <alignment horizontal="right"/>
    </xf>
    <xf numFmtId="43" fontId="71" fillId="0" borderId="0" xfId="2690" applyFont="1" applyFill="1" applyBorder="1" applyAlignment="1">
      <alignment horizontal="right"/>
    </xf>
    <xf numFmtId="43" fontId="71" fillId="0" borderId="0" xfId="2690" applyFont="1" applyBorder="1" applyAlignment="1">
      <alignment horizontal="right"/>
    </xf>
    <xf numFmtId="199" fontId="93" fillId="0" borderId="0" xfId="2672" applyNumberFormat="1" applyFont="1"/>
    <xf numFmtId="43" fontId="93" fillId="0" borderId="0" xfId="2672" applyNumberFormat="1" applyFont="1"/>
    <xf numFmtId="43" fontId="93" fillId="0" borderId="0" xfId="2672" applyNumberFormat="1" applyFont="1" applyAlignment="1">
      <alignment horizontal="right" indent="2"/>
    </xf>
    <xf numFmtId="43" fontId="93" fillId="0" borderId="0" xfId="2690" applyFont="1" applyAlignment="1">
      <alignment horizontal="right" indent="1"/>
    </xf>
    <xf numFmtId="43" fontId="71" fillId="0" borderId="0" xfId="2672" applyNumberFormat="1" applyFont="1" applyAlignment="1">
      <alignment horizontal="right" indent="2"/>
    </xf>
    <xf numFmtId="43" fontId="71" fillId="0" borderId="0" xfId="2690" applyFont="1" applyAlignment="1">
      <alignment horizontal="right" indent="1"/>
    </xf>
    <xf numFmtId="43" fontId="71" fillId="0" borderId="0" xfId="2672" applyNumberFormat="1" applyFont="1"/>
    <xf numFmtId="199" fontId="71" fillId="0" borderId="0" xfId="2672" applyNumberFormat="1" applyFont="1" applyAlignment="1">
      <alignment horizontal="right"/>
    </xf>
    <xf numFmtId="43" fontId="71" fillId="0" borderId="0" xfId="2690" applyFont="1"/>
    <xf numFmtId="43" fontId="93" fillId="0" borderId="0" xfId="2690" applyFont="1"/>
    <xf numFmtId="0" fontId="103" fillId="0" borderId="0" xfId="2680" applyFont="1" applyAlignment="1">
      <alignment horizontal="center"/>
    </xf>
    <xf numFmtId="0" fontId="109" fillId="0" borderId="0" xfId="2680" applyFont="1" applyAlignment="1">
      <alignment horizontal="right"/>
    </xf>
    <xf numFmtId="0" fontId="107" fillId="0" borderId="0" xfId="2708" applyFont="1"/>
    <xf numFmtId="0" fontId="71" fillId="0" borderId="3" xfId="2682" applyFont="1" applyBorder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41" fontId="71" fillId="0" borderId="0" xfId="2690" applyNumberFormat="1" applyFont="1" applyFill="1" applyBorder="1" applyAlignment="1">
      <alignment horizontal="right" vertical="center"/>
    </xf>
    <xf numFmtId="4" fontId="96" fillId="0" borderId="0" xfId="2690" applyNumberFormat="1" applyFont="1" applyAlignment="1">
      <alignment horizontal="right" vertical="center"/>
    </xf>
    <xf numFmtId="4" fontId="103" fillId="0" borderId="0" xfId="2682" applyNumberFormat="1" applyFont="1"/>
    <xf numFmtId="4" fontId="103" fillId="0" borderId="0" xfId="2684" applyNumberFormat="1" applyFont="1" applyAlignment="1">
      <alignment horizontal="right"/>
    </xf>
    <xf numFmtId="203" fontId="66" fillId="0" borderId="0" xfId="0" applyNumberFormat="1" applyFont="1" applyAlignment="1">
      <alignment vertical="top"/>
    </xf>
    <xf numFmtId="3" fontId="93" fillId="0" borderId="0" xfId="2690" applyNumberFormat="1" applyFont="1" applyFill="1" applyBorder="1" applyAlignment="1">
      <alignment vertical="center"/>
    </xf>
    <xf numFmtId="3" fontId="93" fillId="0" borderId="0" xfId="2690" applyNumberFormat="1" applyFont="1" applyFill="1" applyBorder="1" applyAlignment="1">
      <alignment horizontal="right" vertical="center"/>
    </xf>
    <xf numFmtId="4" fontId="93" fillId="0" borderId="0" xfId="2690" applyNumberFormat="1" applyFont="1" applyFill="1" applyBorder="1" applyAlignment="1">
      <alignment horizontal="right" vertical="center"/>
    </xf>
    <xf numFmtId="4" fontId="96" fillId="0" borderId="0" xfId="0" applyNumberFormat="1" applyFont="1"/>
    <xf numFmtId="4" fontId="71" fillId="0" borderId="0" xfId="2690" applyNumberFormat="1" applyFont="1" applyFill="1" applyBorder="1" applyAlignment="1">
      <alignment horizontal="right" vertical="center"/>
    </xf>
    <xf numFmtId="37" fontId="107" fillId="0" borderId="0" xfId="0" applyNumberFormat="1" applyFont="1"/>
    <xf numFmtId="43" fontId="107" fillId="0" borderId="0" xfId="2690" applyFont="1"/>
    <xf numFmtId="0" fontId="71" fillId="0" borderId="0" xfId="2709" applyFont="1" applyAlignment="1">
      <alignment vertical="center" wrapText="1"/>
    </xf>
    <xf numFmtId="203" fontId="0" fillId="0" borderId="0" xfId="0" applyNumberFormat="1"/>
    <xf numFmtId="203" fontId="111" fillId="0" borderId="0" xfId="0" applyNumberFormat="1" applyFont="1"/>
    <xf numFmtId="43" fontId="96" fillId="0" borderId="0" xfId="2690" applyFont="1" applyAlignment="1">
      <alignment horizontal="right" vertical="center"/>
    </xf>
    <xf numFmtId="3" fontId="97" fillId="0" borderId="0" xfId="0" applyNumberFormat="1" applyFont="1" applyAlignment="1">
      <alignment horizontal="right" vertical="center" wrapText="1"/>
    </xf>
    <xf numFmtId="4" fontId="93" fillId="0" borderId="0" xfId="2673" applyNumberFormat="1" applyFont="1" applyAlignment="1">
      <alignment horizontal="right" vertical="center"/>
    </xf>
    <xf numFmtId="0" fontId="96" fillId="0" borderId="0" xfId="0" applyFont="1" applyAlignment="1">
      <alignment horizontal="right" vertical="center"/>
    </xf>
    <xf numFmtId="3" fontId="71" fillId="0" borderId="0" xfId="2673" applyNumberFormat="1" applyFont="1" applyAlignment="1">
      <alignment horizontal="right" vertical="center"/>
    </xf>
    <xf numFmtId="4" fontId="71" fillId="0" borderId="0" xfId="2673" applyNumberFormat="1" applyFont="1" applyAlignment="1">
      <alignment horizontal="right" vertical="center"/>
    </xf>
    <xf numFmtId="4" fontId="97" fillId="0" borderId="0" xfId="2410" applyNumberFormat="1" applyFont="1"/>
    <xf numFmtId="202" fontId="97" fillId="0" borderId="0" xfId="2690" applyNumberFormat="1" applyFont="1"/>
    <xf numFmtId="0" fontId="95" fillId="0" borderId="0" xfId="2664" applyFont="1" applyAlignment="1">
      <alignment horizontal="center" wrapText="1"/>
    </xf>
    <xf numFmtId="0" fontId="33" fillId="0" borderId="0" xfId="2664" applyFont="1"/>
    <xf numFmtId="49" fontId="97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wrapText="1"/>
    </xf>
    <xf numFmtId="49" fontId="96" fillId="0" borderId="0" xfId="0" applyNumberFormat="1" applyFont="1" applyAlignment="1">
      <alignment horizontal="center" vertical="center" wrapText="1"/>
    </xf>
    <xf numFmtId="0" fontId="33" fillId="0" borderId="0" xfId="2665" applyFont="1"/>
    <xf numFmtId="4" fontId="71" fillId="0" borderId="3" xfId="0" applyNumberFormat="1" applyFont="1" applyBorder="1" applyAlignment="1">
      <alignment horizontal="center" vertical="center" wrapText="1"/>
    </xf>
    <xf numFmtId="4" fontId="71" fillId="0" borderId="1" xfId="0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/>
    <xf numFmtId="199" fontId="96" fillId="0" borderId="0" xfId="2228" applyNumberFormat="1" applyFont="1" applyBorder="1" applyAlignment="1">
      <alignment horizontal="center" vertical="center" wrapText="1"/>
    </xf>
    <xf numFmtId="199" fontId="71" fillId="0" borderId="0" xfId="2228" applyNumberFormat="1" applyFont="1" applyBorder="1" applyAlignment="1">
      <alignment horizontal="center" vertical="center" wrapText="1"/>
    </xf>
    <xf numFmtId="199" fontId="93" fillId="0" borderId="0" xfId="2228" applyNumberFormat="1" applyFont="1" applyBorder="1" applyAlignment="1"/>
    <xf numFmtId="199" fontId="93" fillId="0" borderId="0" xfId="2228" applyNumberFormat="1" applyFont="1" applyBorder="1" applyAlignment="1">
      <alignment horizontal="right" indent="1"/>
    </xf>
    <xf numFmtId="199" fontId="71" fillId="0" borderId="0" xfId="2228" applyNumberFormat="1" applyFont="1" applyBorder="1" applyAlignment="1">
      <alignment horizontal="right" indent="1"/>
    </xf>
    <xf numFmtId="199" fontId="71" fillId="0" borderId="0" xfId="2228" applyNumberFormat="1" applyFont="1" applyBorder="1" applyAlignment="1">
      <alignment horizontal="left"/>
    </xf>
    <xf numFmtId="199" fontId="71" fillId="0" borderId="0" xfId="2228" applyNumberFormat="1" applyFont="1" applyBorder="1" applyAlignment="1">
      <alignment horizontal="center"/>
    </xf>
    <xf numFmtId="0" fontId="71" fillId="0" borderId="0" xfId="2682" applyFont="1" applyAlignment="1">
      <alignment horizontal="center" vertical="top" wrapText="1"/>
    </xf>
    <xf numFmtId="0" fontId="94" fillId="0" borderId="0" xfId="2326" applyFont="1" applyAlignment="1">
      <alignment horizontal="left"/>
    </xf>
    <xf numFmtId="0" fontId="71" fillId="0" borderId="0" xfId="2326" applyFont="1" applyAlignment="1">
      <alignment horizontal="left" indent="1"/>
    </xf>
    <xf numFmtId="0" fontId="33" fillId="0" borderId="0" xfId="2682" applyFont="1"/>
    <xf numFmtId="0" fontId="112" fillId="0" borderId="0" xfId="2682" applyFont="1" applyAlignment="1">
      <alignment horizontal="center" vertical="center"/>
    </xf>
    <xf numFmtId="3" fontId="33" fillId="0" borderId="0" xfId="2682" applyNumberFormat="1" applyFont="1"/>
    <xf numFmtId="1" fontId="33" fillId="0" borderId="0" xfId="2682" applyNumberFormat="1" applyFont="1" applyAlignment="1">
      <alignment horizontal="right" indent="1"/>
    </xf>
    <xf numFmtId="183" fontId="33" fillId="0" borderId="0" xfId="2682" applyNumberFormat="1" applyFont="1" applyAlignment="1">
      <alignment horizontal="right" indent="2"/>
    </xf>
    <xf numFmtId="0" fontId="33" fillId="0" borderId="0" xfId="2667" applyFont="1" applyAlignment="1">
      <alignment horizontal="left" indent="1"/>
    </xf>
    <xf numFmtId="0" fontId="33" fillId="0" borderId="0" xfId="2676" applyFont="1" applyAlignment="1">
      <alignment horizontal="left"/>
    </xf>
    <xf numFmtId="41" fontId="97" fillId="0" borderId="0" xfId="2227" applyNumberFormat="1" applyFont="1" applyAlignment="1">
      <alignment horizontal="right" vertical="center"/>
    </xf>
    <xf numFmtId="203" fontId="93" fillId="0" borderId="0" xfId="2227" applyNumberFormat="1" applyFont="1" applyFill="1" applyBorder="1" applyAlignment="1">
      <alignment horizontal="right" vertical="center"/>
    </xf>
    <xf numFmtId="4" fontId="97" fillId="0" borderId="0" xfId="2227" applyNumberFormat="1" applyFont="1" applyAlignment="1">
      <alignment horizontal="right" vertical="center"/>
    </xf>
    <xf numFmtId="203" fontId="97" fillId="0" borderId="0" xfId="2227" applyNumberFormat="1" applyFont="1" applyAlignment="1">
      <alignment horizontal="right" vertical="center"/>
    </xf>
    <xf numFmtId="203" fontId="96" fillId="0" borderId="0" xfId="2227" applyNumberFormat="1" applyFont="1" applyAlignment="1">
      <alignment horizontal="right" vertical="center"/>
    </xf>
    <xf numFmtId="41" fontId="96" fillId="0" borderId="0" xfId="2227" applyNumberFormat="1" applyFont="1" applyAlignment="1">
      <alignment horizontal="right" vertical="center"/>
    </xf>
    <xf numFmtId="203" fontId="71" fillId="0" borderId="0" xfId="2227" applyNumberFormat="1" applyFont="1" applyFill="1" applyBorder="1" applyAlignment="1">
      <alignment horizontal="right" vertical="center"/>
    </xf>
    <xf numFmtId="4" fontId="96" fillId="0" borderId="0" xfId="2227" applyNumberFormat="1" applyFont="1" applyAlignment="1">
      <alignment horizontal="right" vertical="center"/>
    </xf>
    <xf numFmtId="3" fontId="97" fillId="0" borderId="0" xfId="2227" applyNumberFormat="1" applyFont="1" applyAlignment="1">
      <alignment horizontal="right" vertical="center"/>
    </xf>
    <xf numFmtId="0" fontId="33" fillId="0" borderId="0" xfId="2681" applyFont="1"/>
    <xf numFmtId="0" fontId="33" fillId="0" borderId="0" xfId="2671" applyFont="1"/>
    <xf numFmtId="0" fontId="93" fillId="0" borderId="2" xfId="2671" applyFont="1" applyBorder="1"/>
    <xf numFmtId="0" fontId="93" fillId="0" borderId="0" xfId="2671" applyFont="1"/>
    <xf numFmtId="180" fontId="33" fillId="0" borderId="0" xfId="2228" applyFont="1" applyAlignment="1">
      <alignment horizontal="right"/>
    </xf>
    <xf numFmtId="39" fontId="33" fillId="0" borderId="0" xfId="2681" applyNumberFormat="1" applyFont="1"/>
    <xf numFmtId="180" fontId="71" fillId="0" borderId="0" xfId="2228" applyFont="1" applyAlignment="1">
      <alignment horizontal="right"/>
    </xf>
    <xf numFmtId="0" fontId="100" fillId="0" borderId="0" xfId="2671" applyFont="1" applyAlignment="1">
      <alignment horizontal="left" indent="4"/>
    </xf>
    <xf numFmtId="180" fontId="71" fillId="0" borderId="0" xfId="2228" applyFont="1" applyAlignment="1">
      <alignment horizontal="right" indent="2"/>
    </xf>
    <xf numFmtId="0" fontId="71" fillId="0" borderId="0" xfId="2706" applyFont="1" applyAlignment="1">
      <alignment horizontal="left"/>
    </xf>
    <xf numFmtId="180" fontId="71" fillId="0" borderId="0" xfId="2228" applyFont="1" applyAlignment="1">
      <alignment horizontal="right" indent="4"/>
    </xf>
    <xf numFmtId="0" fontId="100" fillId="0" borderId="0" xfId="2671" applyFont="1" applyAlignment="1">
      <alignment horizontal="left" indent="2"/>
    </xf>
    <xf numFmtId="4" fontId="71" fillId="0" borderId="0" xfId="2675" applyNumberFormat="1" applyFont="1" applyAlignment="1">
      <alignment horizontal="right" indent="1"/>
    </xf>
    <xf numFmtId="4" fontId="100" fillId="0" borderId="0" xfId="2681" applyNumberFormat="1" applyFont="1" applyAlignment="1">
      <alignment horizontal="right" indent="1"/>
    </xf>
    <xf numFmtId="4" fontId="71" fillId="0" borderId="0" xfId="2681" applyNumberFormat="1" applyFont="1" applyAlignment="1">
      <alignment horizontal="right" indent="1"/>
    </xf>
    <xf numFmtId="0" fontId="33" fillId="0" borderId="0" xfId="2681" applyFont="1" applyAlignment="1">
      <alignment horizontal="center"/>
    </xf>
    <xf numFmtId="0" fontId="94" fillId="0" borderId="1" xfId="2664" applyFont="1" applyBorder="1" applyAlignment="1">
      <alignment horizontal="right" vertical="center"/>
    </xf>
    <xf numFmtId="0" fontId="71" fillId="0" borderId="0" xfId="2713" applyFont="1"/>
    <xf numFmtId="0" fontId="93" fillId="0" borderId="0" xfId="2713" applyFont="1" applyAlignment="1">
      <alignment horizontal="center" vertical="center" wrapText="1"/>
    </xf>
    <xf numFmtId="0" fontId="71" fillId="0" borderId="0" xfId="2713" applyFont="1" applyAlignment="1">
      <alignment horizontal="center" vertical="center" wrapText="1"/>
    </xf>
    <xf numFmtId="0" fontId="93" fillId="0" borderId="0" xfId="2713" applyFont="1"/>
    <xf numFmtId="0" fontId="96" fillId="0" borderId="0" xfId="2706" applyFont="1"/>
    <xf numFmtId="0" fontId="96" fillId="0" borderId="3" xfId="2706" applyFont="1" applyBorder="1" applyAlignment="1">
      <alignment horizontal="center" vertical="center" wrapText="1"/>
    </xf>
    <xf numFmtId="0" fontId="97" fillId="0" borderId="0" xfId="2706" applyFont="1" applyAlignment="1">
      <alignment wrapText="1"/>
    </xf>
    <xf numFmtId="43" fontId="96" fillId="0" borderId="0" xfId="2714" applyFont="1" applyBorder="1"/>
    <xf numFmtId="0" fontId="96" fillId="0" borderId="0" xfId="2706" applyFont="1" applyAlignment="1">
      <alignment wrapText="1"/>
    </xf>
    <xf numFmtId="0" fontId="106" fillId="0" borderId="0" xfId="2706" applyFont="1" applyAlignment="1">
      <alignment vertical="center"/>
    </xf>
    <xf numFmtId="199" fontId="97" fillId="0" borderId="0" xfId="2714" applyNumberFormat="1" applyFont="1" applyBorder="1"/>
    <xf numFmtId="43" fontId="97" fillId="0" borderId="0" xfId="2714" applyFont="1" applyBorder="1"/>
    <xf numFmtId="199" fontId="96" fillId="0" borderId="0" xfId="2714" applyNumberFormat="1" applyFont="1" applyBorder="1"/>
    <xf numFmtId="3" fontId="100" fillId="0" borderId="0" xfId="2715" applyNumberFormat="1" applyFont="1" applyAlignment="1">
      <alignment horizontal="right"/>
    </xf>
    <xf numFmtId="0" fontId="93" fillId="0" borderId="0" xfId="2715" applyFont="1" applyAlignment="1">
      <alignment horizontal="center" vertical="center" wrapText="1"/>
    </xf>
    <xf numFmtId="3" fontId="116" fillId="0" borderId="0" xfId="2715" applyNumberFormat="1" applyFont="1"/>
    <xf numFmtId="0" fontId="11" fillId="0" borderId="0" xfId="2715" applyFont="1"/>
    <xf numFmtId="3" fontId="11" fillId="0" borderId="0" xfId="2715" applyNumberFormat="1" applyFont="1" applyAlignment="1">
      <alignment vertical="center"/>
    </xf>
    <xf numFmtId="2" fontId="93" fillId="0" borderId="0" xfId="0" applyNumberFormat="1" applyFont="1" applyAlignment="1">
      <alignment horizontal="center" wrapText="1"/>
    </xf>
    <xf numFmtId="2" fontId="96" fillId="0" borderId="0" xfId="0" applyNumberFormat="1" applyFont="1" applyAlignment="1">
      <alignment horizontal="center" wrapText="1"/>
    </xf>
    <xf numFmtId="0" fontId="95" fillId="0" borderId="0" xfId="0" applyFont="1" applyAlignment="1">
      <alignment horizontal="center" vertical="center"/>
    </xf>
    <xf numFmtId="199" fontId="0" fillId="0" borderId="0" xfId="0" applyNumberFormat="1"/>
    <xf numFmtId="199" fontId="93" fillId="0" borderId="0" xfId="2690" applyNumberFormat="1" applyFont="1" applyBorder="1" applyAlignment="1"/>
    <xf numFmtId="43" fontId="114" fillId="0" borderId="0" xfId="2690" applyFont="1" applyFill="1" applyBorder="1" applyAlignment="1">
      <alignment horizontal="right" indent="1"/>
    </xf>
    <xf numFmtId="199" fontId="94" fillId="0" borderId="0" xfId="2690" quotePrefix="1" applyNumberFormat="1" applyFont="1" applyBorder="1" applyAlignment="1">
      <alignment horizontal="left"/>
    </xf>
    <xf numFmtId="199" fontId="71" fillId="0" borderId="0" xfId="2690" applyNumberFormat="1" applyFont="1" applyBorder="1" applyAlignment="1">
      <alignment horizontal="left"/>
    </xf>
    <xf numFmtId="4" fontId="71" fillId="0" borderId="0" xfId="0" applyNumberFormat="1" applyFont="1" applyAlignment="1">
      <alignment horizontal="center" vertical="center" wrapText="1"/>
    </xf>
    <xf numFmtId="0" fontId="71" fillId="0" borderId="18" xfId="0" applyFont="1" applyBorder="1"/>
    <xf numFmtId="0" fontId="71" fillId="0" borderId="9" xfId="0" applyFont="1" applyBorder="1"/>
    <xf numFmtId="43" fontId="71" fillId="0" borderId="0" xfId="0" applyNumberFormat="1" applyFont="1"/>
    <xf numFmtId="3" fontId="97" fillId="0" borderId="0" xfId="0" applyNumberFormat="1" applyFont="1"/>
    <xf numFmtId="204" fontId="97" fillId="0" borderId="0" xfId="0" applyNumberFormat="1" applyFont="1"/>
    <xf numFmtId="0" fontId="125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right"/>
    </xf>
    <xf numFmtId="201" fontId="71" fillId="0" borderId="0" xfId="2246" applyNumberFormat="1" applyFont="1" applyFill="1" applyAlignment="1">
      <alignment horizontal="center" vertical="center"/>
    </xf>
    <xf numFmtId="0" fontId="101" fillId="0" borderId="0" xfId="0" applyFont="1" applyAlignment="1">
      <alignment vertical="center" wrapText="1"/>
    </xf>
    <xf numFmtId="0" fontId="95" fillId="0" borderId="0" xfId="2663" applyFont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93" fillId="0" borderId="0" xfId="2411" applyFont="1"/>
    <xf numFmtId="0" fontId="71" fillId="0" borderId="0" xfId="2411" applyFont="1"/>
    <xf numFmtId="0" fontId="93" fillId="0" borderId="0" xfId="2411" applyFont="1" applyAlignment="1">
      <alignment vertical="center"/>
    </xf>
    <xf numFmtId="43" fontId="71" fillId="0" borderId="0" xfId="2411" applyNumberFormat="1" applyFont="1" applyAlignment="1">
      <alignment vertical="center"/>
    </xf>
    <xf numFmtId="0" fontId="71" fillId="0" borderId="0" xfId="2710" applyFont="1" applyAlignment="1">
      <alignment horizontal="left" vertical="center" wrapText="1"/>
    </xf>
    <xf numFmtId="0" fontId="71" fillId="0" borderId="0" xfId="2411" applyFont="1" applyAlignment="1">
      <alignment vertical="center"/>
    </xf>
    <xf numFmtId="0" fontId="71" fillId="0" borderId="0" xfId="2411" applyFont="1" applyAlignment="1">
      <alignment horizontal="center" vertical="center" wrapText="1"/>
    </xf>
    <xf numFmtId="0" fontId="71" fillId="0" borderId="0" xfId="2411" applyFont="1" applyAlignment="1">
      <alignment vertical="center" wrapText="1"/>
    </xf>
    <xf numFmtId="0" fontId="71" fillId="0" borderId="0" xfId="2411" quotePrefix="1" applyFont="1" applyAlignment="1">
      <alignment horizontal="left" vertical="center"/>
    </xf>
    <xf numFmtId="0" fontId="93" fillId="0" borderId="0" xfId="2411" applyFont="1" applyAlignment="1">
      <alignment horizontal="center" vertical="center" wrapText="1"/>
    </xf>
    <xf numFmtId="0" fontId="93" fillId="0" borderId="0" xfId="2411" applyFont="1" applyAlignment="1">
      <alignment horizontal="center" vertical="center"/>
    </xf>
    <xf numFmtId="0" fontId="112" fillId="0" borderId="0" xfId="2664" applyFont="1" applyAlignment="1">
      <alignment horizontal="left"/>
    </xf>
    <xf numFmtId="0" fontId="33" fillId="0" borderId="0" xfId="2664" applyFont="1" applyAlignment="1">
      <alignment horizontal="right"/>
    </xf>
    <xf numFmtId="0" fontId="94" fillId="0" borderId="1" xfId="2664" applyFont="1" applyBorder="1"/>
    <xf numFmtId="0" fontId="33" fillId="0" borderId="0" xfId="2664" applyFont="1" applyAlignment="1">
      <alignment horizontal="center" vertical="center" wrapText="1"/>
    </xf>
    <xf numFmtId="0" fontId="112" fillId="0" borderId="0" xfId="2664" applyFont="1"/>
    <xf numFmtId="49" fontId="97" fillId="0" borderId="0" xfId="0" applyNumberFormat="1" applyFont="1" applyAlignment="1">
      <alignment horizontal="left" vertical="center" wrapText="1"/>
    </xf>
    <xf numFmtId="3" fontId="96" fillId="0" borderId="0" xfId="0" applyNumberFormat="1" applyFont="1" applyAlignment="1">
      <alignment horizontal="center" wrapText="1"/>
    </xf>
    <xf numFmtId="3" fontId="71" fillId="0" borderId="0" xfId="2665" applyNumberFormat="1" applyFont="1"/>
    <xf numFmtId="0" fontId="117" fillId="0" borderId="0" xfId="2712" applyFill="1"/>
    <xf numFmtId="3" fontId="71" fillId="0" borderId="0" xfId="2690" applyNumberFormat="1" applyFont="1" applyFill="1" applyBorder="1" applyAlignment="1">
      <alignment horizontal="right" vertical="center"/>
    </xf>
    <xf numFmtId="3" fontId="96" fillId="0" borderId="0" xfId="2690" applyNumberFormat="1" applyFont="1" applyAlignment="1">
      <alignment horizontal="right" vertical="center"/>
    </xf>
    <xf numFmtId="41" fontId="71" fillId="0" borderId="0" xfId="2690" applyNumberFormat="1" applyFont="1" applyFill="1" applyBorder="1" applyAlignment="1">
      <alignment horizontal="right"/>
    </xf>
    <xf numFmtId="4" fontId="71" fillId="0" borderId="0" xfId="2690" applyNumberFormat="1" applyFont="1" applyFill="1" applyBorder="1" applyAlignment="1">
      <alignment horizontal="right"/>
    </xf>
    <xf numFmtId="3" fontId="71" fillId="0" borderId="0" xfId="2690" applyNumberFormat="1" applyFont="1" applyFill="1" applyBorder="1" applyAlignment="1">
      <alignment horizontal="right"/>
    </xf>
    <xf numFmtId="3" fontId="96" fillId="0" borderId="0" xfId="2690" applyNumberFormat="1" applyFont="1" applyAlignment="1">
      <alignment horizontal="right"/>
    </xf>
    <xf numFmtId="4" fontId="96" fillId="0" borderId="0" xfId="2690" applyNumberFormat="1" applyFont="1" applyAlignment="1">
      <alignment horizontal="right"/>
    </xf>
    <xf numFmtId="3" fontId="97" fillId="0" borderId="0" xfId="2690" applyNumberFormat="1" applyFont="1" applyAlignment="1">
      <alignment horizontal="right"/>
    </xf>
    <xf numFmtId="4" fontId="97" fillId="0" borderId="0" xfId="2690" applyNumberFormat="1" applyFont="1" applyAlignment="1">
      <alignment horizontal="right"/>
    </xf>
    <xf numFmtId="4" fontId="33" fillId="0" borderId="0" xfId="2681" applyNumberFormat="1" applyFont="1"/>
    <xf numFmtId="0" fontId="94" fillId="0" borderId="0" xfId="2663" applyFont="1" applyAlignment="1">
      <alignment horizontal="right"/>
    </xf>
    <xf numFmtId="0" fontId="33" fillId="0" borderId="0" xfId="2671" applyFont="1" applyAlignment="1">
      <alignment horizontal="center"/>
    </xf>
    <xf numFmtId="199" fontId="71" fillId="0" borderId="0" xfId="2690" applyNumberFormat="1" applyFont="1" applyBorder="1" applyAlignment="1">
      <alignment horizontal="right"/>
    </xf>
    <xf numFmtId="204" fontId="96" fillId="0" borderId="0" xfId="2410" applyNumberFormat="1" applyFont="1" applyAlignment="1">
      <alignment horizontal="left" indent="1"/>
    </xf>
    <xf numFmtId="204" fontId="96" fillId="0" borderId="0" xfId="2410" applyNumberFormat="1" applyFont="1"/>
    <xf numFmtId="4" fontId="96" fillId="0" borderId="0" xfId="2410" applyNumberFormat="1" applyFont="1" applyAlignment="1">
      <alignment horizontal="left" indent="1"/>
    </xf>
    <xf numFmtId="43" fontId="93" fillId="0" borderId="0" xfId="0" applyNumberFormat="1" applyFont="1"/>
    <xf numFmtId="199" fontId="71" fillId="0" borderId="0" xfId="2246" applyNumberFormat="1" applyFont="1" applyFill="1" applyBorder="1" applyAlignment="1">
      <alignment horizontal="center" vertical="center" wrapText="1"/>
    </xf>
    <xf numFmtId="199" fontId="125" fillId="0" borderId="0" xfId="0" applyNumberFormat="1" applyFont="1" applyAlignment="1">
      <alignment horizontal="left"/>
    </xf>
    <xf numFmtId="0" fontId="124" fillId="0" borderId="0" xfId="0" applyFont="1"/>
    <xf numFmtId="199" fontId="71" fillId="0" borderId="0" xfId="0" applyNumberFormat="1" applyFont="1" applyAlignment="1">
      <alignment horizontal="right"/>
    </xf>
    <xf numFmtId="2" fontId="93" fillId="0" borderId="0" xfId="2664" applyNumberFormat="1" applyFont="1" applyAlignment="1">
      <alignment horizontal="center" vertical="center"/>
    </xf>
    <xf numFmtId="2" fontId="71" fillId="0" borderId="0" xfId="2664" applyNumberFormat="1" applyFont="1" applyAlignment="1">
      <alignment horizontal="center" vertical="center"/>
    </xf>
    <xf numFmtId="199" fontId="96" fillId="0" borderId="0" xfId="2690" applyNumberFormat="1" applyFont="1" applyBorder="1"/>
    <xf numFmtId="3" fontId="71" fillId="0" borderId="0" xfId="2664" applyNumberFormat="1" applyFont="1" applyAlignment="1">
      <alignment vertical="center"/>
    </xf>
    <xf numFmtId="3" fontId="71" fillId="0" borderId="0" xfId="1" applyNumberFormat="1" applyFont="1" applyAlignment="1">
      <alignment vertical="center" wrapText="1"/>
    </xf>
    <xf numFmtId="4" fontId="71" fillId="0" borderId="0" xfId="2664" applyNumberFormat="1" applyFont="1" applyAlignment="1">
      <alignment vertical="center"/>
    </xf>
    <xf numFmtId="0" fontId="71" fillId="0" borderId="19" xfId="2663" applyFont="1" applyBorder="1"/>
    <xf numFmtId="0" fontId="71" fillId="0" borderId="19" xfId="2663" applyFont="1" applyBorder="1" applyAlignment="1">
      <alignment horizontal="center" vertical="center"/>
    </xf>
    <xf numFmtId="3" fontId="96" fillId="0" borderId="0" xfId="2690" applyNumberFormat="1" applyFont="1" applyFill="1" applyAlignment="1">
      <alignment horizontal="right"/>
    </xf>
    <xf numFmtId="43" fontId="96" fillId="0" borderId="0" xfId="2690" applyFont="1" applyFill="1" applyAlignment="1">
      <alignment horizontal="right"/>
    </xf>
    <xf numFmtId="4" fontId="96" fillId="0" borderId="0" xfId="2690" applyNumberFormat="1" applyFont="1" applyFill="1" applyAlignment="1">
      <alignment horizontal="right"/>
    </xf>
    <xf numFmtId="4" fontId="96" fillId="0" borderId="0" xfId="2690" applyNumberFormat="1" applyFont="1" applyFill="1" applyAlignment="1">
      <alignment horizontal="right" vertical="center"/>
    </xf>
    <xf numFmtId="43" fontId="107" fillId="0" borderId="0" xfId="2690" applyFont="1" applyFill="1" applyBorder="1"/>
    <xf numFmtId="43" fontId="96" fillId="0" borderId="0" xfId="2690" applyFont="1" applyFill="1"/>
    <xf numFmtId="3" fontId="96" fillId="0" borderId="0" xfId="0" applyNumberFormat="1" applyFont="1"/>
    <xf numFmtId="0" fontId="95" fillId="0" borderId="0" xfId="0" applyFont="1" applyAlignment="1">
      <alignment vertical="center"/>
    </xf>
    <xf numFmtId="0" fontId="71" fillId="0" borderId="2" xfId="2666" applyFont="1" applyBorder="1" applyAlignment="1">
      <alignment horizontal="center"/>
    </xf>
    <xf numFmtId="0" fontId="95" fillId="0" borderId="1" xfId="0" applyFont="1" applyBorder="1" applyAlignment="1">
      <alignment vertical="center"/>
    </xf>
    <xf numFmtId="43" fontId="93" fillId="0" borderId="0" xfId="2690" applyFont="1" applyFill="1" applyBorder="1" applyAlignment="1">
      <alignment horizontal="center" vertical="center" wrapText="1"/>
    </xf>
    <xf numFmtId="0" fontId="93" fillId="0" borderId="1" xfId="2663" applyFont="1" applyBorder="1" applyAlignment="1">
      <alignment horizontal="center" vertical="center"/>
    </xf>
    <xf numFmtId="0" fontId="93" fillId="0" borderId="1" xfId="2663" applyFont="1" applyBorder="1" applyAlignment="1">
      <alignment horizontal="center" vertical="center" wrapText="1"/>
    </xf>
    <xf numFmtId="43" fontId="93" fillId="0" borderId="1" xfId="2690" applyFont="1" applyFill="1" applyBorder="1" applyAlignment="1">
      <alignment horizontal="center" vertical="center" wrapText="1"/>
    </xf>
    <xf numFmtId="0" fontId="93" fillId="0" borderId="2" xfId="2663" applyFont="1" applyBorder="1" applyAlignment="1">
      <alignment horizontal="center" vertical="center"/>
    </xf>
    <xf numFmtId="0" fontId="93" fillId="0" borderId="0" xfId="0" applyFont="1" applyAlignment="1">
      <alignment horizontal="center" vertical="center" wrapText="1"/>
    </xf>
    <xf numFmtId="0" fontId="93" fillId="0" borderId="0" xfId="0" applyFont="1" applyAlignment="1">
      <alignment wrapText="1"/>
    </xf>
    <xf numFmtId="199" fontId="71" fillId="0" borderId="0" xfId="2690" applyNumberFormat="1" applyFont="1" applyFill="1" applyBorder="1" applyAlignment="1">
      <alignment horizontal="center" vertical="center" wrapText="1"/>
    </xf>
    <xf numFmtId="43" fontId="71" fillId="0" borderId="0" xfId="2690" applyFont="1" applyFill="1" applyBorder="1" applyAlignment="1">
      <alignment horizontal="center" vertical="center" wrapText="1"/>
    </xf>
    <xf numFmtId="43" fontId="125" fillId="0" borderId="0" xfId="2690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/>
    </xf>
    <xf numFmtId="43" fontId="71" fillId="0" borderId="0" xfId="2246" applyFont="1" applyFill="1" applyBorder="1" applyAlignment="1">
      <alignment horizontal="center" vertical="center" wrapText="1"/>
    </xf>
    <xf numFmtId="43" fontId="125" fillId="0" borderId="0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vertical="center" wrapText="1" indent="2"/>
    </xf>
    <xf numFmtId="2" fontId="71" fillId="0" borderId="0" xfId="0" quotePrefix="1" applyNumberFormat="1" applyFont="1" applyAlignment="1">
      <alignment horizontal="left" vertical="center" wrapText="1" indent="2"/>
    </xf>
    <xf numFmtId="43" fontId="71" fillId="0" borderId="0" xfId="2411" applyNumberFormat="1" applyFont="1" applyAlignment="1">
      <alignment horizontal="center" vertical="center" wrapText="1"/>
    </xf>
    <xf numFmtId="0" fontId="71" fillId="0" borderId="0" xfId="0" applyFont="1" applyAlignment="1">
      <alignment horizontal="left" wrapText="1" indent="2"/>
    </xf>
    <xf numFmtId="43" fontId="96" fillId="0" borderId="0" xfId="2690" applyFont="1" applyFill="1" applyBorder="1" applyAlignment="1">
      <alignment horizontal="center" vertical="center" wrapText="1"/>
    </xf>
    <xf numFmtId="43" fontId="97" fillId="0" borderId="0" xfId="2690" applyFont="1" applyFill="1" applyBorder="1" applyAlignment="1">
      <alignment horizontal="center" vertical="center" wrapText="1"/>
    </xf>
    <xf numFmtId="43" fontId="124" fillId="0" borderId="0" xfId="2690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2"/>
    </xf>
    <xf numFmtId="49" fontId="96" fillId="0" borderId="0" xfId="0" applyNumberFormat="1" applyFont="1" applyAlignment="1">
      <alignment horizontal="left" wrapText="1" indent="2"/>
    </xf>
    <xf numFmtId="0" fontId="71" fillId="0" borderId="0" xfId="0" applyFont="1" applyAlignment="1">
      <alignment horizontal="left" wrapText="1" indent="1"/>
    </xf>
    <xf numFmtId="199" fontId="93" fillId="0" borderId="0" xfId="2690" applyNumberFormat="1" applyFont="1" applyFill="1" applyBorder="1" applyAlignment="1">
      <alignment horizontal="center" vertical="center" wrapText="1"/>
    </xf>
    <xf numFmtId="43" fontId="97" fillId="0" borderId="0" xfId="2690" applyFont="1" applyFill="1" applyBorder="1" applyAlignment="1">
      <alignment vertical="center" wrapText="1"/>
    </xf>
    <xf numFmtId="0" fontId="71" fillId="0" borderId="0" xfId="0" applyFont="1" applyAlignment="1">
      <alignment vertical="center" wrapText="1"/>
    </xf>
    <xf numFmtId="199" fontId="96" fillId="0" borderId="0" xfId="2690" applyNumberFormat="1" applyFont="1" applyFill="1" applyBorder="1" applyAlignment="1">
      <alignment horizontal="center" vertical="center" wrapText="1"/>
    </xf>
    <xf numFmtId="199" fontId="71" fillId="0" borderId="0" xfId="2218" applyNumberFormat="1" applyFont="1" applyFill="1" applyBorder="1" applyAlignment="1">
      <alignment horizontal="left" indent="1"/>
    </xf>
    <xf numFmtId="0" fontId="71" fillId="0" borderId="0" xfId="0" quotePrefix="1" applyFont="1" applyAlignment="1">
      <alignment horizontal="center" vertical="center" wrapText="1"/>
    </xf>
    <xf numFmtId="3" fontId="93" fillId="0" borderId="0" xfId="0" applyNumberFormat="1" applyFont="1" applyAlignment="1">
      <alignment horizontal="center" vertical="center" wrapText="1"/>
    </xf>
    <xf numFmtId="199" fontId="93" fillId="0" borderId="0" xfId="2246" applyNumberFormat="1" applyFont="1" applyFill="1" applyBorder="1" applyAlignment="1">
      <alignment horizontal="center" vertical="center" wrapText="1"/>
    </xf>
    <xf numFmtId="43" fontId="124" fillId="0" borderId="0" xfId="2246" applyFont="1" applyFill="1" applyBorder="1" applyAlignment="1">
      <alignment horizontal="center" vertical="center" wrapText="1"/>
    </xf>
    <xf numFmtId="3" fontId="71" fillId="0" borderId="0" xfId="0" applyNumberFormat="1" applyFont="1" applyAlignment="1">
      <alignment horizontal="center" vertical="center" wrapText="1"/>
    </xf>
    <xf numFmtId="199" fontId="71" fillId="0" borderId="0" xfId="0" applyNumberFormat="1" applyFont="1" applyAlignment="1">
      <alignment horizontal="center"/>
    </xf>
    <xf numFmtId="0" fontId="93" fillId="0" borderId="0" xfId="0" applyFont="1" applyAlignment="1">
      <alignment horizontal="center" wrapText="1"/>
    </xf>
    <xf numFmtId="0" fontId="71" fillId="0" borderId="0" xfId="0" applyFont="1" applyAlignment="1">
      <alignment horizontal="center" wrapText="1"/>
    </xf>
    <xf numFmtId="201" fontId="125" fillId="0" borderId="0" xfId="2246" applyNumberFormat="1" applyFont="1" applyFill="1" applyBorder="1" applyAlignment="1">
      <alignment horizontal="center" vertical="center" wrapText="1"/>
    </xf>
    <xf numFmtId="43" fontId="96" fillId="0" borderId="0" xfId="2246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wrapText="1"/>
    </xf>
    <xf numFmtId="199" fontId="97" fillId="0" borderId="0" xfId="2246" applyNumberFormat="1" applyFont="1" applyFill="1" applyBorder="1" applyAlignment="1">
      <alignment horizontal="center" vertical="center" wrapText="1"/>
    </xf>
    <xf numFmtId="0" fontId="94" fillId="0" borderId="0" xfId="0" applyFont="1"/>
    <xf numFmtId="0" fontId="94" fillId="0" borderId="0" xfId="0" applyFont="1" applyAlignment="1">
      <alignment horizontal="center" vertical="center" wrapText="1"/>
    </xf>
    <xf numFmtId="43" fontId="93" fillId="0" borderId="0" xfId="2246" applyFont="1" applyFill="1" applyBorder="1" applyAlignment="1">
      <alignment horizontal="center" vertical="center" wrapText="1"/>
    </xf>
    <xf numFmtId="0" fontId="96" fillId="0" borderId="0" xfId="0" applyFont="1" applyAlignment="1">
      <alignment horizontal="left" indent="2"/>
    </xf>
    <xf numFmtId="0" fontId="97" fillId="0" borderId="0" xfId="0" applyFont="1" applyAlignment="1">
      <alignment horizontal="center" vertical="center" wrapText="1"/>
    </xf>
    <xf numFmtId="43" fontId="97" fillId="0" borderId="0" xfId="2246" applyFont="1" applyFill="1" applyBorder="1" applyAlignment="1">
      <alignment horizontal="center" vertical="center" wrapText="1"/>
    </xf>
    <xf numFmtId="4" fontId="71" fillId="0" borderId="0" xfId="2326" applyNumberFormat="1" applyFont="1" applyAlignment="1">
      <alignment horizontal="right" wrapText="1"/>
    </xf>
    <xf numFmtId="0" fontId="71" fillId="0" borderId="3" xfId="2666" applyFont="1" applyBorder="1" applyAlignment="1">
      <alignment horizontal="center" vertical="center"/>
    </xf>
    <xf numFmtId="0" fontId="71" fillId="0" borderId="19" xfId="2682" applyFont="1" applyBorder="1"/>
    <xf numFmtId="0" fontId="71" fillId="0" borderId="19" xfId="2666" applyFont="1" applyBorder="1" applyAlignment="1">
      <alignment horizontal="center" vertical="center"/>
    </xf>
    <xf numFmtId="0" fontId="96" fillId="0" borderId="19" xfId="0" applyFont="1" applyBorder="1"/>
    <xf numFmtId="199" fontId="93" fillId="0" borderId="0" xfId="2690" applyNumberFormat="1" applyFont="1" applyBorder="1" applyAlignment="1">
      <alignment horizontal="right" indent="1"/>
    </xf>
    <xf numFmtId="43" fontId="93" fillId="0" borderId="0" xfId="2690" applyFont="1" applyBorder="1" applyAlignment="1">
      <alignment horizontal="right" indent="1"/>
    </xf>
    <xf numFmtId="43" fontId="96" fillId="0" borderId="0" xfId="0" applyNumberFormat="1" applyFont="1"/>
    <xf numFmtId="199" fontId="71" fillId="0" borderId="0" xfId="2690" applyNumberFormat="1" applyFont="1" applyBorder="1" applyAlignment="1">
      <alignment horizontal="right" indent="1"/>
    </xf>
    <xf numFmtId="43" fontId="71" fillId="0" borderId="0" xfId="2690" applyFont="1" applyBorder="1" applyAlignment="1">
      <alignment horizontal="right" indent="1"/>
    </xf>
    <xf numFmtId="199" fontId="96" fillId="0" borderId="0" xfId="0" applyNumberFormat="1" applyFont="1"/>
    <xf numFmtId="199" fontId="71" fillId="0" borderId="0" xfId="2690" applyNumberFormat="1" applyFont="1" applyBorder="1" applyAlignment="1">
      <alignment horizontal="center"/>
    </xf>
    <xf numFmtId="43" fontId="71" fillId="0" borderId="0" xfId="2690" applyFont="1" applyBorder="1" applyAlignment="1">
      <alignment horizontal="center"/>
    </xf>
    <xf numFmtId="0" fontId="126" fillId="0" borderId="0" xfId="0" applyFont="1" applyAlignment="1">
      <alignment vertical="center"/>
    </xf>
    <xf numFmtId="199" fontId="97" fillId="0" borderId="0" xfId="0" applyNumberFormat="1" applyFont="1" applyAlignment="1">
      <alignment horizontal="right"/>
    </xf>
    <xf numFmtId="199" fontId="97" fillId="0" borderId="0" xfId="2690" applyNumberFormat="1" applyFont="1" applyAlignment="1">
      <alignment horizontal="right"/>
    </xf>
    <xf numFmtId="2" fontId="93" fillId="0" borderId="0" xfId="2673" applyNumberFormat="1" applyFont="1" applyAlignment="1">
      <alignment horizontal="right"/>
    </xf>
    <xf numFmtId="199" fontId="71" fillId="0" borderId="0" xfId="2673" applyNumberFormat="1" applyFont="1" applyAlignment="1">
      <alignment horizontal="right"/>
    </xf>
    <xf numFmtId="199" fontId="96" fillId="0" borderId="0" xfId="0" applyNumberFormat="1" applyFont="1" applyAlignment="1">
      <alignment horizontal="right"/>
    </xf>
    <xf numFmtId="2" fontId="71" fillId="0" borderId="0" xfId="2673" applyNumberFormat="1" applyFont="1" applyAlignment="1">
      <alignment horizontal="right"/>
    </xf>
    <xf numFmtId="0" fontId="93" fillId="0" borderId="6" xfId="2326" applyFont="1" applyBorder="1" applyAlignment="1">
      <alignment horizontal="left"/>
    </xf>
    <xf numFmtId="199" fontId="71" fillId="0" borderId="0" xfId="2690" applyNumberFormat="1" applyFont="1" applyAlignment="1">
      <alignment horizontal="right" indent="1"/>
    </xf>
    <xf numFmtId="199" fontId="93" fillId="0" borderId="0" xfId="2690" applyNumberFormat="1" applyFont="1" applyAlignment="1">
      <alignment horizontal="right" indent="1"/>
    </xf>
    <xf numFmtId="4" fontId="71" fillId="0" borderId="0" xfId="1" applyNumberFormat="1" applyFont="1" applyAlignment="1">
      <alignment vertical="center" wrapText="1"/>
    </xf>
    <xf numFmtId="0" fontId="93" fillId="0" borderId="0" xfId="0" applyFont="1" applyAlignment="1">
      <alignment horizontal="center"/>
    </xf>
    <xf numFmtId="0" fontId="71" fillId="0" borderId="3" xfId="2666" applyFont="1" applyBorder="1" applyAlignment="1">
      <alignment horizontal="left" vertical="center"/>
    </xf>
    <xf numFmtId="43" fontId="104" fillId="0" borderId="0" xfId="2690" applyFont="1" applyBorder="1" applyAlignment="1">
      <alignment horizontal="right" indent="1"/>
    </xf>
    <xf numFmtId="43" fontId="98" fillId="0" borderId="0" xfId="2690" applyFont="1" applyBorder="1" applyAlignment="1">
      <alignment horizontal="right" indent="1"/>
    </xf>
    <xf numFmtId="199" fontId="97" fillId="0" borderId="0" xfId="2690" applyNumberFormat="1" applyFont="1" applyFill="1" applyBorder="1" applyAlignment="1">
      <alignment horizontal="center" vertical="center" wrapText="1"/>
    </xf>
    <xf numFmtId="4" fontId="33" fillId="0" borderId="0" xfId="2682" applyNumberFormat="1" applyFont="1"/>
    <xf numFmtId="43" fontId="33" fillId="0" borderId="0" xfId="2682" applyNumberFormat="1" applyFont="1"/>
    <xf numFmtId="2" fontId="33" fillId="0" borderId="0" xfId="2682" applyNumberFormat="1" applyFont="1"/>
    <xf numFmtId="0" fontId="71" fillId="0" borderId="19" xfId="1" applyFont="1" applyBorder="1" applyAlignment="1">
      <alignment horizontal="center" vertical="center" wrapText="1"/>
    </xf>
    <xf numFmtId="4" fontId="71" fillId="0" borderId="0" xfId="2410" applyNumberFormat="1" applyFont="1"/>
    <xf numFmtId="205" fontId="71" fillId="0" borderId="0" xfId="2410" applyNumberFormat="1" applyFont="1"/>
    <xf numFmtId="0" fontId="71" fillId="0" borderId="19" xfId="2671" applyFont="1" applyBorder="1" applyAlignment="1">
      <alignment horizontal="center" vertical="center" wrapText="1"/>
    </xf>
    <xf numFmtId="4" fontId="93" fillId="0" borderId="0" xfId="2734" applyNumberFormat="1" applyFont="1" applyAlignment="1">
      <alignment vertical="center"/>
    </xf>
    <xf numFmtId="4" fontId="71" fillId="0" borderId="0" xfId="2734" applyNumberFormat="1" applyFont="1" applyAlignment="1">
      <alignment vertical="center"/>
    </xf>
    <xf numFmtId="3" fontId="93" fillId="0" borderId="0" xfId="2676" applyNumberFormat="1" applyFont="1" applyAlignment="1">
      <alignment horizontal="right"/>
    </xf>
    <xf numFmtId="3" fontId="71" fillId="0" borderId="0" xfId="2676" applyNumberFormat="1" applyFont="1" applyAlignment="1">
      <alignment horizontal="right" wrapText="1"/>
    </xf>
    <xf numFmtId="3" fontId="71" fillId="0" borderId="0" xfId="2676" applyNumberFormat="1" applyFont="1" applyAlignment="1">
      <alignment horizontal="right"/>
    </xf>
    <xf numFmtId="0" fontId="94" fillId="0" borderId="1" xfId="2673" applyFont="1" applyBorder="1" applyAlignment="1">
      <alignment horizontal="right"/>
    </xf>
    <xf numFmtId="0" fontId="95" fillId="0" borderId="0" xfId="2663" applyFont="1" applyAlignment="1">
      <alignment horizontal="center" vertical="center" wrapText="1"/>
    </xf>
    <xf numFmtId="0" fontId="95" fillId="0" borderId="0" xfId="2681" applyFont="1" applyAlignment="1">
      <alignment vertical="center" wrapText="1"/>
    </xf>
    <xf numFmtId="0" fontId="71" fillId="0" borderId="3" xfId="2671" applyFont="1" applyBorder="1" applyAlignment="1">
      <alignment horizontal="center" vertical="center" wrapText="1"/>
    </xf>
    <xf numFmtId="0" fontId="71" fillId="0" borderId="0" xfId="2671" applyFont="1" applyAlignment="1">
      <alignment horizontal="right" vertical="center" wrapText="1"/>
    </xf>
    <xf numFmtId="0" fontId="96" fillId="0" borderId="0" xfId="2706" applyFont="1" applyAlignment="1">
      <alignment horizontal="right" vertical="center" wrapText="1"/>
    </xf>
    <xf numFmtId="0" fontId="93" fillId="0" borderId="0" xfId="2671" applyFont="1" applyAlignment="1">
      <alignment wrapText="1"/>
    </xf>
    <xf numFmtId="4" fontId="93" fillId="0" borderId="0" xfId="2681" applyNumberFormat="1" applyFont="1" applyAlignment="1">
      <alignment horizontal="right"/>
    </xf>
    <xf numFmtId="4" fontId="93" fillId="0" borderId="0" xfId="2675" applyNumberFormat="1" applyFont="1" applyAlignment="1">
      <alignment horizontal="right"/>
    </xf>
    <xf numFmtId="0" fontId="71" fillId="0" borderId="0" xfId="2671" applyFont="1" applyAlignment="1">
      <alignment wrapText="1"/>
    </xf>
    <xf numFmtId="4" fontId="71" fillId="0" borderId="0" xfId="2681" applyNumberFormat="1" applyFont="1" applyAlignment="1">
      <alignment horizontal="right"/>
    </xf>
    <xf numFmtId="4" fontId="71" fillId="0" borderId="0" xfId="2675" applyNumberFormat="1" applyFont="1" applyAlignment="1">
      <alignment horizontal="right"/>
    </xf>
    <xf numFmtId="0" fontId="71" fillId="0" borderId="0" xfId="2671" applyFont="1" applyAlignment="1">
      <alignment horizontal="left" wrapText="1"/>
    </xf>
    <xf numFmtId="0" fontId="93" fillId="0" borderId="0" xfId="2671" applyFont="1" applyAlignment="1">
      <alignment horizontal="left" wrapText="1"/>
    </xf>
    <xf numFmtId="0" fontId="71" fillId="0" borderId="0" xfId="2706" applyFont="1" applyAlignment="1">
      <alignment horizontal="left" wrapText="1"/>
    </xf>
    <xf numFmtId="4" fontId="71" fillId="0" borderId="0" xfId="2681" applyNumberFormat="1" applyFont="1" applyAlignment="1">
      <alignment horizontal="right" wrapText="1"/>
    </xf>
    <xf numFmtId="4" fontId="71" fillId="0" borderId="0" xfId="2675" applyNumberFormat="1" applyFont="1" applyAlignment="1">
      <alignment horizontal="right" wrapText="1"/>
    </xf>
    <xf numFmtId="0" fontId="71" fillId="0" borderId="19" xfId="2663" applyFont="1" applyBorder="1" applyAlignment="1">
      <alignment horizontal="center"/>
    </xf>
    <xf numFmtId="0" fontId="71" fillId="0" borderId="0" xfId="2663" applyFont="1" applyAlignment="1">
      <alignment horizontal="center"/>
    </xf>
    <xf numFmtId="0" fontId="71" fillId="0" borderId="0" xfId="2663" applyFont="1" applyAlignment="1">
      <alignment horizontal="center" vertical="center"/>
    </xf>
    <xf numFmtId="0" fontId="71" fillId="0" borderId="1" xfId="2663" applyFont="1" applyBorder="1" applyAlignment="1">
      <alignment horizontal="center"/>
    </xf>
    <xf numFmtId="0" fontId="93" fillId="0" borderId="0" xfId="0" applyFont="1" applyAlignment="1">
      <alignment horizontal="left" indent="1"/>
    </xf>
    <xf numFmtId="0" fontId="71" fillId="0" borderId="0" xfId="0" applyFont="1" applyAlignment="1">
      <alignment horizontal="center"/>
    </xf>
    <xf numFmtId="4" fontId="71" fillId="0" borderId="0" xfId="2663" applyNumberFormat="1" applyFont="1"/>
    <xf numFmtId="0" fontId="71" fillId="0" borderId="0" xfId="0" applyFont="1" applyAlignment="1">
      <alignment horizontal="left" indent="4"/>
    </xf>
    <xf numFmtId="0" fontId="71" fillId="0" borderId="0" xfId="0" applyFont="1" applyAlignment="1">
      <alignment horizontal="left" indent="1"/>
    </xf>
    <xf numFmtId="0" fontId="127" fillId="0" borderId="0" xfId="2499" applyFont="1"/>
    <xf numFmtId="4" fontId="127" fillId="0" borderId="0" xfId="2499" applyNumberFormat="1" applyFont="1"/>
    <xf numFmtId="2" fontId="127" fillId="0" borderId="0" xfId="2499" applyNumberFormat="1" applyFont="1"/>
    <xf numFmtId="0" fontId="127" fillId="0" borderId="0" xfId="2499" applyFont="1" applyAlignment="1">
      <alignment horizontal="left" vertical="top"/>
    </xf>
    <xf numFmtId="0" fontId="93" fillId="0" borderId="0" xfId="2499" applyFont="1" applyAlignment="1">
      <alignment horizontal="left" vertical="top" wrapText="1"/>
    </xf>
    <xf numFmtId="0" fontId="93" fillId="0" borderId="0" xfId="2499" applyFont="1" applyAlignment="1">
      <alignment horizontal="center" vertical="center" wrapText="1"/>
    </xf>
    <xf numFmtId="0" fontId="71" fillId="0" borderId="0" xfId="2499" applyFont="1" applyAlignment="1">
      <alignment horizontal="left" vertical="top" wrapText="1"/>
    </xf>
    <xf numFmtId="0" fontId="71" fillId="0" borderId="0" xfId="2499" applyFont="1" applyAlignment="1">
      <alignment horizontal="center" wrapText="1"/>
    </xf>
    <xf numFmtId="4" fontId="71" fillId="0" borderId="0" xfId="2499" applyNumberFormat="1" applyFont="1" applyAlignment="1">
      <alignment vertical="top" wrapText="1"/>
    </xf>
    <xf numFmtId="2" fontId="71" fillId="0" borderId="0" xfId="2499" applyNumberFormat="1" applyFont="1" applyAlignment="1">
      <alignment vertical="top" wrapText="1"/>
    </xf>
    <xf numFmtId="0" fontId="93" fillId="0" borderId="3" xfId="2499" applyFont="1" applyBorder="1" applyAlignment="1">
      <alignment vertical="center" wrapText="1"/>
    </xf>
    <xf numFmtId="0" fontId="93" fillId="0" borderId="3" xfId="2499" applyFont="1" applyBorder="1" applyAlignment="1">
      <alignment horizontal="center" vertical="center" wrapText="1"/>
    </xf>
    <xf numFmtId="0" fontId="71" fillId="0" borderId="0" xfId="2499" applyFont="1" applyAlignment="1">
      <alignment horizontal="left" wrapText="1"/>
    </xf>
    <xf numFmtId="0" fontId="93" fillId="0" borderId="19" xfId="2499" applyFont="1" applyBorder="1" applyAlignment="1">
      <alignment horizontal="left" vertical="top" wrapText="1"/>
    </xf>
    <xf numFmtId="0" fontId="93" fillId="0" borderId="0" xfId="2410" applyFont="1" applyAlignment="1">
      <alignment horizontal="left" vertical="center" wrapText="1"/>
    </xf>
    <xf numFmtId="4" fontId="110" fillId="0" borderId="0" xfId="2410" applyNumberFormat="1" applyFont="1"/>
    <xf numFmtId="4" fontId="115" fillId="0" borderId="0" xfId="2410" applyNumberFormat="1" applyFont="1"/>
    <xf numFmtId="2" fontId="110" fillId="0" borderId="0" xfId="2410" applyNumberFormat="1" applyFont="1"/>
    <xf numFmtId="0" fontId="110" fillId="0" borderId="0" xfId="2410" applyFont="1"/>
    <xf numFmtId="0" fontId="115" fillId="0" borderId="0" xfId="2410" applyFont="1"/>
    <xf numFmtId="41" fontId="115" fillId="0" borderId="0" xfId="2410" applyNumberFormat="1" applyFont="1"/>
    <xf numFmtId="2" fontId="115" fillId="0" borderId="0" xfId="2410" applyNumberFormat="1" applyFont="1"/>
    <xf numFmtId="0" fontId="94" fillId="0" borderId="0" xfId="2410" applyFont="1" applyAlignment="1">
      <alignment vertical="top" wrapText="1"/>
    </xf>
    <xf numFmtId="0" fontId="94" fillId="0" borderId="0" xfId="2410" applyFont="1"/>
    <xf numFmtId="0" fontId="100" fillId="0" borderId="0" xfId="2410" applyFont="1"/>
    <xf numFmtId="43" fontId="71" fillId="0" borderId="1" xfId="2690" applyFont="1" applyBorder="1"/>
    <xf numFmtId="43" fontId="71" fillId="0" borderId="0" xfId="2690" applyFont="1" applyAlignment="1">
      <alignment horizontal="center" vertical="center"/>
    </xf>
    <xf numFmtId="43" fontId="71" fillId="0" borderId="1" xfId="2690" applyFont="1" applyBorder="1" applyAlignment="1">
      <alignment horizontal="center" vertical="center"/>
    </xf>
    <xf numFmtId="43" fontId="71" fillId="0" borderId="0" xfId="2690" applyFont="1" applyFill="1" applyAlignment="1">
      <alignment horizontal="right" indent="1"/>
    </xf>
    <xf numFmtId="199" fontId="71" fillId="0" borderId="0" xfId="2410" applyNumberFormat="1" applyFont="1"/>
    <xf numFmtId="0" fontId="94" fillId="0" borderId="0" xfId="0" applyFont="1" applyAlignment="1">
      <alignment horizontal="left" indent="2"/>
    </xf>
    <xf numFmtId="43" fontId="71" fillId="0" borderId="19" xfId="2690" applyFont="1" applyFill="1" applyBorder="1" applyAlignment="1">
      <alignment horizontal="center" vertical="center"/>
    </xf>
    <xf numFmtId="43" fontId="71" fillId="0" borderId="0" xfId="2690" applyFont="1" applyFill="1" applyAlignment="1">
      <alignment horizontal="center" vertical="center"/>
    </xf>
    <xf numFmtId="43" fontId="71" fillId="0" borderId="1" xfId="2690" applyFont="1" applyFill="1" applyBorder="1" applyAlignment="1">
      <alignment horizontal="center" vertical="center"/>
    </xf>
    <xf numFmtId="43" fontId="71" fillId="0" borderId="19" xfId="2690" applyFont="1" applyBorder="1" applyAlignment="1">
      <alignment horizontal="center" vertical="center" wrapText="1"/>
    </xf>
    <xf numFmtId="0" fontId="100" fillId="0" borderId="0" xfId="2411" applyFont="1"/>
    <xf numFmtId="43" fontId="71" fillId="0" borderId="0" xfId="2410" applyNumberFormat="1" applyFont="1"/>
    <xf numFmtId="0" fontId="97" fillId="0" borderId="0" xfId="2711" applyFont="1"/>
    <xf numFmtId="0" fontId="107" fillId="0" borderId="0" xfId="2711" applyFont="1"/>
    <xf numFmtId="0" fontId="96" fillId="0" borderId="0" xfId="2711" applyFont="1"/>
    <xf numFmtId="0" fontId="96" fillId="0" borderId="0" xfId="2711" applyFont="1" applyAlignment="1">
      <alignment horizontal="center"/>
    </xf>
    <xf numFmtId="0" fontId="107" fillId="0" borderId="0" xfId="2711" applyFont="1" applyAlignment="1">
      <alignment horizontal="center"/>
    </xf>
    <xf numFmtId="0" fontId="110" fillId="0" borderId="0" xfId="2711" applyFont="1"/>
    <xf numFmtId="0" fontId="93" fillId="0" borderId="0" xfId="2663" applyFont="1" applyAlignment="1">
      <alignment horizontal="center"/>
    </xf>
    <xf numFmtId="2" fontId="71" fillId="0" borderId="0" xfId="0" quotePrefix="1" applyNumberFormat="1" applyFont="1" applyAlignment="1">
      <alignment horizontal="left" vertical="center" wrapText="1"/>
    </xf>
    <xf numFmtId="0" fontId="93" fillId="0" borderId="0" xfId="2411" applyFont="1" applyAlignment="1">
      <alignment vertical="center" wrapText="1"/>
    </xf>
    <xf numFmtId="43" fontId="93" fillId="0" borderId="0" xfId="2411" applyNumberFormat="1" applyFont="1" applyAlignment="1">
      <alignment vertical="center"/>
    </xf>
    <xf numFmtId="43" fontId="93" fillId="0" borderId="0" xfId="2411" applyNumberFormat="1" applyFont="1" applyAlignment="1">
      <alignment horizontal="center" vertical="center"/>
    </xf>
    <xf numFmtId="0" fontId="94" fillId="0" borderId="0" xfId="2411" applyFont="1" applyAlignment="1">
      <alignment vertical="center" wrapText="1"/>
    </xf>
    <xf numFmtId="0" fontId="95" fillId="0" borderId="0" xfId="2664" applyFont="1" applyAlignment="1">
      <alignment vertical="center" wrapText="1"/>
    </xf>
    <xf numFmtId="0" fontId="102" fillId="0" borderId="19" xfId="2666" applyFont="1" applyBorder="1" applyAlignment="1">
      <alignment horizontal="center" vertical="center"/>
    </xf>
    <xf numFmtId="0" fontId="103" fillId="0" borderId="3" xfId="2666" applyFont="1" applyBorder="1" applyAlignment="1">
      <alignment horizontal="center" vertical="center" wrapText="1"/>
    </xf>
    <xf numFmtId="0" fontId="103" fillId="0" borderId="3" xfId="2665" applyFont="1" applyBorder="1" applyAlignment="1">
      <alignment horizontal="center" vertical="center" wrapText="1"/>
    </xf>
    <xf numFmtId="4" fontId="96" fillId="0" borderId="0" xfId="0" applyNumberFormat="1" applyFont="1" applyAlignment="1">
      <alignment horizontal="center" wrapText="1"/>
    </xf>
    <xf numFmtId="49" fontId="96" fillId="0" borderId="3" xfId="0" applyNumberFormat="1" applyFont="1" applyBorder="1" applyAlignment="1">
      <alignment horizontal="center" vertical="center" wrapText="1"/>
    </xf>
    <xf numFmtId="2" fontId="97" fillId="0" borderId="0" xfId="0" applyNumberFormat="1" applyFont="1" applyAlignment="1">
      <alignment horizontal="center" wrapText="1"/>
    </xf>
    <xf numFmtId="49" fontId="96" fillId="0" borderId="1" xfId="0" applyNumberFormat="1" applyFont="1" applyBorder="1" applyAlignment="1">
      <alignment horizontal="center" vertical="center" wrapText="1"/>
    </xf>
    <xf numFmtId="199" fontId="71" fillId="0" borderId="19" xfId="2228" applyNumberFormat="1" applyFont="1" applyBorder="1" applyAlignment="1"/>
    <xf numFmtId="199" fontId="96" fillId="0" borderId="19" xfId="2228" applyNumberFormat="1" applyFont="1" applyBorder="1" applyAlignment="1">
      <alignment horizontal="center" vertical="center" wrapText="1"/>
    </xf>
    <xf numFmtId="199" fontId="71" fillId="0" borderId="19" xfId="2228" applyNumberFormat="1" applyFont="1" applyBorder="1" applyAlignment="1">
      <alignment horizontal="center" vertical="center" wrapText="1"/>
    </xf>
    <xf numFmtId="43" fontId="0" fillId="0" borderId="0" xfId="2690" applyFont="1"/>
    <xf numFmtId="199" fontId="71" fillId="0" borderId="0" xfId="2228" applyNumberFormat="1" applyFont="1" applyFill="1" applyBorder="1" applyAlignment="1"/>
    <xf numFmtId="199" fontId="71" fillId="0" borderId="0" xfId="2228" applyNumberFormat="1" applyFont="1" applyFill="1" applyBorder="1" applyAlignment="1">
      <alignment horizontal="right" indent="1"/>
    </xf>
    <xf numFmtId="3" fontId="93" fillId="0" borderId="0" xfId="0" applyNumberFormat="1" applyFont="1" applyAlignment="1">
      <alignment horizontal="right" wrapText="1" indent="1"/>
    </xf>
    <xf numFmtId="4" fontId="93" fillId="0" borderId="0" xfId="2326" applyNumberFormat="1" applyFont="1" applyAlignment="1">
      <alignment horizontal="right" indent="2"/>
    </xf>
    <xf numFmtId="2" fontId="0" fillId="0" borderId="0" xfId="0" applyNumberFormat="1"/>
    <xf numFmtId="3" fontId="97" fillId="0" borderId="0" xfId="0" applyNumberFormat="1" applyFont="1" applyAlignment="1">
      <alignment horizontal="right" wrapText="1" indent="1"/>
    </xf>
    <xf numFmtId="3" fontId="0" fillId="0" borderId="0" xfId="0" applyNumberFormat="1"/>
    <xf numFmtId="3" fontId="96" fillId="0" borderId="0" xfId="2706" applyNumberFormat="1" applyFont="1" applyAlignment="1">
      <alignment horizontal="right" wrapText="1" indent="1"/>
    </xf>
    <xf numFmtId="4" fontId="71" fillId="0" borderId="0" xfId="2326" applyNumberFormat="1" applyFont="1" applyAlignment="1">
      <alignment horizontal="right" indent="2"/>
    </xf>
    <xf numFmtId="4" fontId="96" fillId="0" borderId="0" xfId="2706" applyNumberFormat="1" applyFont="1" applyAlignment="1">
      <alignment horizontal="right" wrapText="1" indent="1"/>
    </xf>
    <xf numFmtId="3" fontId="97" fillId="0" borderId="0" xfId="2706" applyNumberFormat="1" applyFont="1" applyAlignment="1">
      <alignment horizontal="right" wrapText="1" indent="1"/>
    </xf>
    <xf numFmtId="3" fontId="96" fillId="0" borderId="0" xfId="0" applyNumberFormat="1" applyFont="1" applyAlignment="1">
      <alignment horizontal="right" wrapText="1" indent="1"/>
    </xf>
    <xf numFmtId="4" fontId="96" fillId="0" borderId="0" xfId="0" applyNumberFormat="1" applyFont="1" applyAlignment="1">
      <alignment horizontal="right" wrapText="1" indent="1"/>
    </xf>
    <xf numFmtId="0" fontId="33" fillId="0" borderId="0" xfId="2673" applyFont="1"/>
    <xf numFmtId="0" fontId="102" fillId="0" borderId="19" xfId="2680" applyFont="1" applyBorder="1" applyAlignment="1">
      <alignment vertical="center" wrapText="1"/>
    </xf>
    <xf numFmtId="4" fontId="93" fillId="0" borderId="0" xfId="0" applyNumberFormat="1" applyFont="1" applyAlignment="1">
      <alignment horizontal="right" wrapText="1" indent="1"/>
    </xf>
    <xf numFmtId="3" fontId="71" fillId="0" borderId="0" xfId="0" applyNumberFormat="1" applyFont="1" applyAlignment="1">
      <alignment horizontal="right" wrapText="1" indent="1"/>
    </xf>
    <xf numFmtId="4" fontId="71" fillId="0" borderId="0" xfId="0" applyNumberFormat="1" applyFont="1" applyAlignment="1">
      <alignment horizontal="right" wrapText="1" indent="1"/>
    </xf>
    <xf numFmtId="3" fontId="71" fillId="0" borderId="0" xfId="2706" applyNumberFormat="1" applyFont="1" applyAlignment="1">
      <alignment horizontal="right" wrapText="1" indent="1"/>
    </xf>
    <xf numFmtId="4" fontId="71" fillId="0" borderId="0" xfId="2706" applyNumberFormat="1" applyFont="1" applyAlignment="1">
      <alignment horizontal="right" wrapText="1" indent="1"/>
    </xf>
    <xf numFmtId="4" fontId="0" fillId="0" borderId="0" xfId="0" applyNumberFormat="1"/>
    <xf numFmtId="0" fontId="71" fillId="0" borderId="1" xfId="0" applyFont="1" applyBorder="1"/>
    <xf numFmtId="0" fontId="97" fillId="0" borderId="0" xfId="0" applyFont="1" applyAlignment="1">
      <alignment horizontal="center" wrapText="1"/>
    </xf>
    <xf numFmtId="199" fontId="93" fillId="0" borderId="0" xfId="0" applyNumberFormat="1" applyFont="1" applyAlignment="1">
      <alignment horizontal="center" vertical="center"/>
    </xf>
    <xf numFmtId="43" fontId="93" fillId="0" borderId="0" xfId="0" applyNumberFormat="1" applyFont="1" applyAlignment="1">
      <alignment horizontal="center" vertical="center"/>
    </xf>
    <xf numFmtId="199" fontId="71" fillId="0" borderId="0" xfId="0" applyNumberFormat="1" applyFont="1" applyAlignment="1">
      <alignment horizontal="center" vertical="center"/>
    </xf>
    <xf numFmtId="43" fontId="71" fillId="0" borderId="0" xfId="0" applyNumberFormat="1" applyFont="1" applyAlignment="1">
      <alignment horizontal="center" vertical="center"/>
    </xf>
    <xf numFmtId="3" fontId="116" fillId="0" borderId="0" xfId="2715" applyNumberFormat="1" applyFont="1" applyAlignment="1">
      <alignment vertical="center"/>
    </xf>
    <xf numFmtId="199" fontId="93" fillId="0" borderId="0" xfId="0" applyNumberFormat="1" applyFont="1" applyAlignment="1">
      <alignment horizontal="right" vertical="center"/>
    </xf>
    <xf numFmtId="43" fontId="93" fillId="0" borderId="0" xfId="0" applyNumberFormat="1" applyFont="1" applyAlignment="1">
      <alignment horizontal="right" vertical="center"/>
    </xf>
    <xf numFmtId="0" fontId="71" fillId="0" borderId="0" xfId="2716" applyFont="1"/>
    <xf numFmtId="0" fontId="97" fillId="0" borderId="0" xfId="0" applyFont="1" applyAlignment="1">
      <alignment horizontal="left" vertical="center"/>
    </xf>
    <xf numFmtId="0" fontId="71" fillId="0" borderId="0" xfId="2717" applyFont="1"/>
    <xf numFmtId="200" fontId="97" fillId="0" borderId="0" xfId="2690" applyNumberFormat="1" applyFont="1" applyFill="1" applyBorder="1" applyAlignment="1">
      <alignment vertical="center" wrapText="1"/>
    </xf>
    <xf numFmtId="0" fontId="114" fillId="0" borderId="0" xfId="0" applyFont="1" applyAlignment="1">
      <alignment wrapText="1"/>
    </xf>
    <xf numFmtId="0" fontId="106" fillId="0" borderId="0" xfId="0" applyFont="1" applyAlignment="1">
      <alignment vertical="center"/>
    </xf>
    <xf numFmtId="0" fontId="106" fillId="0" borderId="0" xfId="0" applyFont="1" applyAlignment="1">
      <alignment vertical="center" wrapText="1"/>
    </xf>
    <xf numFmtId="0" fontId="128" fillId="0" borderId="0" xfId="2682" applyFont="1"/>
    <xf numFmtId="199" fontId="97" fillId="0" borderId="0" xfId="2690" applyNumberFormat="1" applyFont="1" applyBorder="1" applyAlignment="1">
      <alignment horizontal="center" vertical="center" wrapText="1"/>
    </xf>
    <xf numFmtId="3" fontId="93" fillId="0" borderId="0" xfId="0" applyNumberFormat="1" applyFont="1" applyAlignment="1">
      <alignment vertical="center"/>
    </xf>
    <xf numFmtId="199" fontId="97" fillId="0" borderId="0" xfId="2690" applyNumberFormat="1" applyFont="1" applyBorder="1" applyAlignment="1">
      <alignment wrapText="1"/>
    </xf>
    <xf numFmtId="3" fontId="93" fillId="0" borderId="0" xfId="0" applyNumberFormat="1" applyFont="1"/>
    <xf numFmtId="4" fontId="93" fillId="0" borderId="0" xfId="0" applyNumberFormat="1" applyFont="1"/>
    <xf numFmtId="199" fontId="96" fillId="0" borderId="0" xfId="2690" applyNumberFormat="1" applyFont="1" applyBorder="1" applyAlignment="1">
      <alignment horizontal="left" wrapText="1" indent="1"/>
    </xf>
    <xf numFmtId="3" fontId="71" fillId="0" borderId="0" xfId="0" applyNumberFormat="1" applyFont="1"/>
    <xf numFmtId="4" fontId="71" fillId="0" borderId="0" xfId="0" applyNumberFormat="1" applyFont="1"/>
    <xf numFmtId="199" fontId="97" fillId="0" borderId="0" xfId="2690" applyNumberFormat="1" applyFont="1" applyBorder="1"/>
    <xf numFmtId="0" fontId="121" fillId="0" borderId="0" xfId="0" applyFont="1"/>
    <xf numFmtId="0" fontId="96" fillId="0" borderId="19" xfId="2706" applyFont="1" applyBorder="1" applyAlignment="1">
      <alignment horizontal="center" vertical="center"/>
    </xf>
    <xf numFmtId="0" fontId="96" fillId="0" borderId="19" xfId="2706" applyFont="1" applyBorder="1" applyAlignment="1">
      <alignment horizontal="center" vertical="center" wrapText="1"/>
    </xf>
    <xf numFmtId="0" fontId="97" fillId="0" borderId="0" xfId="2425" applyFont="1"/>
    <xf numFmtId="3" fontId="97" fillId="0" borderId="19" xfId="2425" applyNumberFormat="1" applyFont="1" applyBorder="1" applyAlignment="1">
      <alignment horizontal="right"/>
    </xf>
    <xf numFmtId="4" fontId="97" fillId="0" borderId="19" xfId="2425" applyNumberFormat="1" applyFont="1" applyBorder="1" applyAlignment="1">
      <alignment horizontal="right"/>
    </xf>
    <xf numFmtId="4" fontId="121" fillId="0" borderId="0" xfId="0" applyNumberFormat="1" applyFont="1"/>
    <xf numFmtId="0" fontId="115" fillId="0" borderId="0" xfId="2425" applyFont="1"/>
    <xf numFmtId="3" fontId="115" fillId="0" borderId="0" xfId="2425" applyNumberFormat="1" applyFont="1" applyAlignment="1">
      <alignment horizontal="right"/>
    </xf>
    <xf numFmtId="4" fontId="115" fillId="0" borderId="0" xfId="2425" applyNumberFormat="1" applyFont="1" applyAlignment="1">
      <alignment horizontal="right"/>
    </xf>
    <xf numFmtId="0" fontId="96" fillId="0" borderId="0" xfId="2425" quotePrefix="1" applyFont="1"/>
    <xf numFmtId="3" fontId="96" fillId="0" borderId="0" xfId="2425" applyNumberFormat="1" applyFont="1" applyAlignment="1">
      <alignment horizontal="right"/>
    </xf>
    <xf numFmtId="3" fontId="96" fillId="0" borderId="0" xfId="2425" quotePrefix="1" applyNumberFormat="1" applyFont="1" applyAlignment="1">
      <alignment horizontal="right"/>
    </xf>
    <xf numFmtId="4" fontId="96" fillId="0" borderId="0" xfId="2425" quotePrefix="1" applyNumberFormat="1" applyFont="1" applyAlignment="1">
      <alignment horizontal="right"/>
    </xf>
    <xf numFmtId="0" fontId="97" fillId="0" borderId="0" xfId="2425" quotePrefix="1" applyFont="1"/>
    <xf numFmtId="3" fontId="97" fillId="0" borderId="0" xfId="2425" applyNumberFormat="1" applyFont="1" applyAlignment="1">
      <alignment horizontal="right"/>
    </xf>
    <xf numFmtId="3" fontId="97" fillId="0" borderId="0" xfId="2425" quotePrefix="1" applyNumberFormat="1" applyFont="1" applyAlignment="1">
      <alignment horizontal="right"/>
    </xf>
    <xf numFmtId="4" fontId="97" fillId="0" borderId="0" xfId="2425" quotePrefix="1" applyNumberFormat="1" applyFont="1" applyAlignment="1">
      <alignment horizontal="right"/>
    </xf>
    <xf numFmtId="0" fontId="96" fillId="0" borderId="0" xfId="2425" applyFont="1" applyAlignment="1">
      <alignment horizontal="right"/>
    </xf>
    <xf numFmtId="0" fontId="96" fillId="0" borderId="0" xfId="2425" quotePrefix="1" applyFont="1" applyAlignment="1">
      <alignment horizontal="right"/>
    </xf>
    <xf numFmtId="4" fontId="97" fillId="0" borderId="0" xfId="2425" applyNumberFormat="1" applyFont="1" applyAlignment="1">
      <alignment horizontal="right"/>
    </xf>
    <xf numFmtId="0" fontId="96" fillId="0" borderId="0" xfId="2425" applyFont="1"/>
    <xf numFmtId="4" fontId="96" fillId="0" borderId="0" xfId="2425" applyNumberFormat="1" applyFont="1" applyAlignment="1">
      <alignment horizontal="right"/>
    </xf>
    <xf numFmtId="0" fontId="94" fillId="0" borderId="1" xfId="2682" applyFont="1" applyBorder="1"/>
    <xf numFmtId="199" fontId="96" fillId="0" borderId="19" xfId="2690" applyNumberFormat="1" applyFont="1" applyBorder="1" applyAlignment="1">
      <alignment horizontal="center" vertical="center" wrapText="1"/>
    </xf>
    <xf numFmtId="0" fontId="71" fillId="0" borderId="19" xfId="2682" applyFont="1" applyBorder="1" applyAlignment="1">
      <alignment horizontal="center" vertical="center" wrapText="1"/>
    </xf>
    <xf numFmtId="199" fontId="96" fillId="0" borderId="0" xfId="2690" applyNumberFormat="1" applyFont="1" applyBorder="1" applyAlignment="1">
      <alignment horizontal="center" vertical="center" wrapText="1"/>
    </xf>
    <xf numFmtId="43" fontId="33" fillId="0" borderId="0" xfId="2690" applyFont="1" applyBorder="1"/>
    <xf numFmtId="0" fontId="96" fillId="0" borderId="0" xfId="2713" applyFont="1"/>
    <xf numFmtId="3" fontId="96" fillId="0" borderId="0" xfId="2713" applyNumberFormat="1" applyFont="1"/>
    <xf numFmtId="0" fontId="97" fillId="0" borderId="0" xfId="2713" applyFont="1" applyAlignment="1">
      <alignment horizontal="center" vertical="center" wrapText="1"/>
    </xf>
    <xf numFmtId="0" fontId="96" fillId="0" borderId="0" xfId="0" applyFont="1" applyAlignment="1">
      <alignment horizontal="center" wrapText="1"/>
    </xf>
    <xf numFmtId="0" fontId="96" fillId="0" borderId="0" xfId="0" applyFont="1" applyAlignment="1">
      <alignment horizontal="center"/>
    </xf>
    <xf numFmtId="0" fontId="115" fillId="0" borderId="0" xfId="0" applyFont="1" applyAlignment="1">
      <alignment horizontal="right"/>
    </xf>
    <xf numFmtId="0" fontId="96" fillId="0" borderId="0" xfId="2713" applyFont="1" applyAlignment="1">
      <alignment horizontal="center"/>
    </xf>
    <xf numFmtId="0" fontId="97" fillId="0" borderId="19" xfId="0" applyFont="1" applyBorder="1" applyAlignment="1">
      <alignment horizontal="center" vertical="center" wrapText="1"/>
    </xf>
    <xf numFmtId="3" fontId="96" fillId="0" borderId="0" xfId="2713" applyNumberFormat="1" applyFont="1" applyAlignment="1">
      <alignment horizontal="center"/>
    </xf>
    <xf numFmtId="0" fontId="97" fillId="0" borderId="0" xfId="0" applyFont="1" applyAlignment="1">
      <alignment wrapText="1"/>
    </xf>
    <xf numFmtId="43" fontId="97" fillId="0" borderId="0" xfId="2690" applyFont="1" applyBorder="1"/>
    <xf numFmtId="43" fontId="96" fillId="0" borderId="0" xfId="2713" applyNumberFormat="1" applyFont="1" applyAlignment="1">
      <alignment horizontal="center"/>
    </xf>
    <xf numFmtId="43" fontId="96" fillId="0" borderId="0" xfId="2690" applyFont="1" applyBorder="1"/>
    <xf numFmtId="0" fontId="96" fillId="0" borderId="0" xfId="2713" applyFont="1" applyAlignment="1">
      <alignment horizontal="left" wrapText="1" indent="2"/>
    </xf>
    <xf numFmtId="0" fontId="96" fillId="0" borderId="0" xfId="2713" applyFont="1" applyAlignment="1">
      <alignment horizontal="left" indent="2"/>
    </xf>
    <xf numFmtId="0" fontId="125" fillId="0" borderId="0" xfId="2713" applyFont="1"/>
    <xf numFmtId="0" fontId="97" fillId="0" borderId="19" xfId="2706" applyFont="1" applyBorder="1" applyAlignment="1">
      <alignment horizontal="center" vertical="center" wrapText="1"/>
    </xf>
    <xf numFmtId="0" fontId="106" fillId="0" borderId="19" xfId="2706" applyFont="1" applyBorder="1" applyAlignment="1">
      <alignment vertical="center"/>
    </xf>
    <xf numFmtId="0" fontId="93" fillId="0" borderId="3" xfId="2663" applyFont="1" applyBorder="1" applyAlignment="1">
      <alignment horizontal="center" vertical="center"/>
    </xf>
    <xf numFmtId="0" fontId="97" fillId="0" borderId="0" xfId="2711" applyFont="1" applyAlignment="1">
      <alignment vertical="center"/>
    </xf>
    <xf numFmtId="0" fontId="96" fillId="0" borderId="0" xfId="2664" applyFont="1" applyAlignment="1">
      <alignment horizontal="center" vertical="center" wrapText="1"/>
    </xf>
    <xf numFmtId="43" fontId="71" fillId="0" borderId="0" xfId="0" applyNumberFormat="1" applyFont="1" applyAlignment="1">
      <alignment horizontal="center" vertical="center" wrapText="1"/>
    </xf>
    <xf numFmtId="43" fontId="93" fillId="0" borderId="0" xfId="2690" applyFont="1" applyAlignment="1">
      <alignment horizontal="center" vertical="center" wrapText="1"/>
    </xf>
    <xf numFmtId="199" fontId="93" fillId="0" borderId="0" xfId="2690" applyNumberFormat="1" applyFont="1" applyAlignment="1">
      <alignment horizontal="center" vertical="center" wrapText="1"/>
    </xf>
    <xf numFmtId="199" fontId="71" fillId="0" borderId="0" xfId="2690" applyNumberFormat="1" applyFont="1" applyAlignment="1">
      <alignment horizontal="center" vertical="center" wrapText="1"/>
    </xf>
    <xf numFmtId="43" fontId="71" fillId="0" borderId="0" xfId="2690" applyFont="1" applyFill="1" applyBorder="1" applyAlignment="1"/>
    <xf numFmtId="199" fontId="96" fillId="0" borderId="0" xfId="2246" applyNumberFormat="1" applyFont="1" applyFill="1" applyBorder="1" applyAlignment="1">
      <alignment horizontal="center" vertical="center" wrapText="1"/>
    </xf>
    <xf numFmtId="43" fontId="93" fillId="0" borderId="0" xfId="2690" applyFont="1" applyAlignment="1">
      <alignment horizontal="right" vertical="center"/>
    </xf>
    <xf numFmtId="43" fontId="93" fillId="0" borderId="0" xfId="2690" applyFont="1" applyFill="1" applyBorder="1" applyAlignment="1">
      <alignment horizontal="right" vertical="center"/>
    </xf>
    <xf numFmtId="43" fontId="71" fillId="0" borderId="0" xfId="2690" applyFont="1" applyAlignment="1">
      <alignment horizontal="right" vertical="center"/>
    </xf>
    <xf numFmtId="43" fontId="93" fillId="0" borderId="0" xfId="2690" applyFont="1" applyFill="1" applyAlignment="1">
      <alignment horizontal="right" vertical="center"/>
    </xf>
    <xf numFmtId="43" fontId="71" fillId="0" borderId="0" xfId="2690" applyFont="1" applyFill="1" applyAlignment="1">
      <alignment horizontal="right" vertical="center"/>
    </xf>
    <xf numFmtId="199" fontId="71" fillId="0" borderId="0" xfId="2690" applyNumberFormat="1" applyFont="1" applyFill="1" applyAlignment="1">
      <alignment horizontal="right" vertical="center"/>
    </xf>
    <xf numFmtId="2" fontId="93" fillId="0" borderId="0" xfId="2664" applyNumberFormat="1" applyFont="1" applyAlignment="1">
      <alignment horizontal="right"/>
    </xf>
    <xf numFmtId="2" fontId="71" fillId="0" borderId="0" xfId="2664" applyNumberFormat="1" applyFont="1" applyAlignment="1">
      <alignment horizontal="right"/>
    </xf>
    <xf numFmtId="199" fontId="96" fillId="0" borderId="1" xfId="2690" applyNumberFormat="1" applyFont="1" applyBorder="1" applyAlignment="1">
      <alignment horizontal="center" vertical="center" wrapText="1"/>
    </xf>
    <xf numFmtId="199" fontId="96" fillId="0" borderId="0" xfId="2711" applyNumberFormat="1" applyFont="1" applyAlignment="1">
      <alignment horizontal="right" vertical="center"/>
    </xf>
    <xf numFmtId="43" fontId="96" fillId="0" borderId="0" xfId="2711" applyNumberFormat="1" applyFont="1" applyAlignment="1">
      <alignment horizontal="right" vertical="center"/>
    </xf>
    <xf numFmtId="205" fontId="93" fillId="0" borderId="0" xfId="0" applyNumberFormat="1" applyFont="1"/>
    <xf numFmtId="0" fontId="96" fillId="0" borderId="0" xfId="2711" applyFont="1" applyAlignment="1">
      <alignment vertical="center"/>
    </xf>
    <xf numFmtId="0" fontId="96" fillId="0" borderId="0" xfId="2711" applyFont="1" applyAlignment="1">
      <alignment horizontal="left" vertical="center"/>
    </xf>
    <xf numFmtId="0" fontId="96" fillId="0" borderId="0" xfId="2711" applyFont="1" applyAlignment="1">
      <alignment horizontal="center" vertical="center"/>
    </xf>
    <xf numFmtId="201" fontId="93" fillId="0" borderId="0" xfId="2690" applyNumberFormat="1" applyFont="1" applyFill="1" applyAlignment="1">
      <alignment horizontal="right" vertical="center"/>
    </xf>
    <xf numFmtId="0" fontId="94" fillId="0" borderId="0" xfId="2664" applyFont="1" applyAlignment="1">
      <alignment horizontal="right" vertical="center"/>
    </xf>
    <xf numFmtId="0" fontId="95" fillId="0" borderId="0" xfId="2663" applyFont="1" applyAlignment="1">
      <alignment vertical="center"/>
    </xf>
    <xf numFmtId="0" fontId="95" fillId="0" borderId="0" xfId="2673" applyFont="1" applyAlignment="1">
      <alignment vertical="center" wrapText="1"/>
    </xf>
    <xf numFmtId="0" fontId="96" fillId="0" borderId="1" xfId="2228" applyNumberFormat="1" applyFont="1" applyBorder="1" applyAlignment="1">
      <alignment horizontal="center" vertical="center" wrapText="1"/>
    </xf>
    <xf numFmtId="199" fontId="71" fillId="0" borderId="1" xfId="2228" applyNumberFormat="1" applyFont="1" applyBorder="1" applyAlignment="1">
      <alignment horizontal="center" vertical="center"/>
    </xf>
    <xf numFmtId="0" fontId="95" fillId="0" borderId="0" xfId="2663" applyFont="1" applyAlignment="1">
      <alignment vertical="center" wrapText="1"/>
    </xf>
    <xf numFmtId="0" fontId="97" fillId="0" borderId="0" xfId="0" applyFont="1" applyAlignment="1">
      <alignment horizontal="center"/>
    </xf>
    <xf numFmtId="0" fontId="95" fillId="0" borderId="0" xfId="0" applyFont="1" applyAlignment="1">
      <alignment horizontal="center" vertical="center"/>
    </xf>
    <xf numFmtId="0" fontId="124" fillId="0" borderId="9" xfId="2663" applyFont="1" applyBorder="1" applyAlignment="1">
      <alignment horizontal="center" vertical="center" wrapText="1"/>
    </xf>
    <xf numFmtId="0" fontId="124" fillId="0" borderId="17" xfId="2663" applyFont="1" applyBorder="1" applyAlignment="1">
      <alignment horizontal="center" vertical="center" wrapText="1"/>
    </xf>
    <xf numFmtId="0" fontId="93" fillId="0" borderId="2" xfId="0" applyFont="1" applyBorder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3" fillId="0" borderId="2" xfId="0" applyFont="1" applyBorder="1" applyAlignment="1">
      <alignment horizontal="center" vertical="center" wrapText="1"/>
    </xf>
    <xf numFmtId="0" fontId="93" fillId="0" borderId="0" xfId="0" applyFont="1" applyAlignment="1">
      <alignment horizontal="center" vertical="center" wrapText="1"/>
    </xf>
    <xf numFmtId="0" fontId="93" fillId="0" borderId="2" xfId="0" applyFont="1" applyBorder="1" applyAlignment="1" applyProtection="1">
      <alignment horizontal="center" vertical="center" wrapText="1"/>
      <protection locked="0"/>
    </xf>
    <xf numFmtId="0" fontId="93" fillId="0" borderId="1" xfId="0" applyFont="1" applyBorder="1" applyAlignment="1" applyProtection="1">
      <alignment horizontal="center" vertical="center" wrapText="1"/>
      <protection locked="0"/>
    </xf>
    <xf numFmtId="0" fontId="93" fillId="0" borderId="3" xfId="2663" applyFont="1" applyBorder="1" applyAlignment="1">
      <alignment horizontal="center" vertical="center"/>
    </xf>
    <xf numFmtId="0" fontId="93" fillId="0" borderId="18" xfId="2663" applyFont="1" applyBorder="1" applyAlignment="1">
      <alignment horizontal="center" vertical="center"/>
    </xf>
    <xf numFmtId="43" fontId="93" fillId="0" borderId="3" xfId="2690" applyFont="1" applyFill="1" applyBorder="1" applyAlignment="1">
      <alignment horizontal="center"/>
    </xf>
    <xf numFmtId="43" fontId="93" fillId="0" borderId="2" xfId="2690" applyFont="1" applyFill="1" applyBorder="1" applyAlignment="1">
      <alignment horizontal="center" vertical="center" wrapText="1"/>
    </xf>
    <xf numFmtId="43" fontId="93" fillId="0" borderId="1" xfId="2690" applyFont="1" applyFill="1" applyBorder="1" applyAlignment="1">
      <alignment horizontal="center" vertical="center" wrapText="1"/>
    </xf>
    <xf numFmtId="0" fontId="93" fillId="0" borderId="20" xfId="2663" applyFont="1" applyBorder="1" applyAlignment="1">
      <alignment horizontal="center" vertical="center" wrapText="1"/>
    </xf>
    <xf numFmtId="0" fontId="93" fillId="0" borderId="21" xfId="2663" applyFont="1" applyBorder="1" applyAlignment="1">
      <alignment horizontal="center" vertical="center" wrapText="1"/>
    </xf>
    <xf numFmtId="0" fontId="95" fillId="0" borderId="0" xfId="1" applyFont="1" applyAlignment="1">
      <alignment horizontal="center"/>
    </xf>
    <xf numFmtId="0" fontId="93" fillId="0" borderId="0" xfId="1" applyFont="1" applyAlignment="1">
      <alignment horizontal="left"/>
    </xf>
    <xf numFmtId="0" fontId="71" fillId="0" borderId="3" xfId="1" applyFont="1" applyBorder="1" applyAlignment="1">
      <alignment horizontal="center" vertical="center"/>
    </xf>
    <xf numFmtId="0" fontId="71" fillId="0" borderId="3" xfId="1" applyFont="1" applyBorder="1" applyAlignment="1">
      <alignment horizontal="center" vertical="center" wrapText="1"/>
    </xf>
    <xf numFmtId="0" fontId="71" fillId="0" borderId="2" xfId="1" applyFont="1" applyBorder="1" applyAlignment="1">
      <alignment horizontal="center" vertical="center"/>
    </xf>
    <xf numFmtId="0" fontId="71" fillId="0" borderId="0" xfId="1" applyFont="1" applyAlignment="1">
      <alignment horizontal="center" vertical="center"/>
    </xf>
    <xf numFmtId="0" fontId="95" fillId="0" borderId="0" xfId="2663" applyFont="1" applyAlignment="1">
      <alignment horizontal="center"/>
    </xf>
    <xf numFmtId="0" fontId="119" fillId="0" borderId="0" xfId="2499" applyFont="1" applyAlignment="1">
      <alignment horizontal="center" vertical="center"/>
    </xf>
    <xf numFmtId="0" fontId="95" fillId="0" borderId="0" xfId="2663" applyFont="1" applyAlignment="1">
      <alignment horizontal="center" vertical="center"/>
    </xf>
    <xf numFmtId="0" fontId="71" fillId="0" borderId="19" xfId="2663" applyFont="1" applyBorder="1" applyAlignment="1">
      <alignment horizontal="center"/>
    </xf>
    <xf numFmtId="0" fontId="71" fillId="0" borderId="0" xfId="2663" applyFont="1" applyAlignment="1">
      <alignment horizontal="center"/>
    </xf>
    <xf numFmtId="0" fontId="71" fillId="0" borderId="19" xfId="2663" applyFont="1" applyBorder="1" applyAlignment="1">
      <alignment horizontal="center" vertical="center" wrapText="1"/>
    </xf>
    <xf numFmtId="0" fontId="71" fillId="0" borderId="1" xfId="2663" applyFont="1" applyBorder="1" applyAlignment="1">
      <alignment horizontal="center" vertical="center"/>
    </xf>
    <xf numFmtId="0" fontId="95" fillId="0" borderId="0" xfId="2326" applyFont="1" applyAlignment="1">
      <alignment horizontal="center"/>
    </xf>
    <xf numFmtId="0" fontId="95" fillId="0" borderId="0" xfId="2326" applyFont="1"/>
    <xf numFmtId="0" fontId="93" fillId="0" borderId="19" xfId="2326" applyFont="1" applyBorder="1" applyAlignment="1">
      <alignment horizontal="center"/>
    </xf>
    <xf numFmtId="0" fontId="93" fillId="0" borderId="0" xfId="2326" applyFont="1" applyAlignment="1">
      <alignment horizontal="center"/>
    </xf>
    <xf numFmtId="0" fontId="71" fillId="0" borderId="19" xfId="1" applyFont="1" applyBorder="1" applyAlignment="1">
      <alignment horizontal="center" vertical="center"/>
    </xf>
    <xf numFmtId="0" fontId="71" fillId="0" borderId="1" xfId="1" applyFont="1" applyBorder="1" applyAlignment="1">
      <alignment horizontal="center" vertical="center"/>
    </xf>
    <xf numFmtId="0" fontId="71" fillId="0" borderId="19" xfId="1" applyFont="1" applyBorder="1" applyAlignment="1">
      <alignment horizontal="center" vertical="center" wrapText="1"/>
    </xf>
    <xf numFmtId="0" fontId="71" fillId="0" borderId="0" xfId="1" applyFont="1" applyAlignment="1">
      <alignment horizontal="center" vertical="center" wrapText="1"/>
    </xf>
    <xf numFmtId="0" fontId="96" fillId="0" borderId="19" xfId="2664" applyFont="1" applyBorder="1" applyAlignment="1">
      <alignment horizontal="center" vertical="center" wrapText="1"/>
    </xf>
    <xf numFmtId="0" fontId="96" fillId="0" borderId="1" xfId="2664" applyFont="1" applyBorder="1" applyAlignment="1">
      <alignment horizontal="center" vertical="center" wrapText="1"/>
    </xf>
    <xf numFmtId="0" fontId="119" fillId="0" borderId="0" xfId="2663" applyFont="1" applyAlignment="1">
      <alignment horizontal="center" vertical="center"/>
    </xf>
    <xf numFmtId="0" fontId="112" fillId="0" borderId="19" xfId="2664" applyFont="1" applyBorder="1" applyAlignment="1">
      <alignment horizontal="center"/>
    </xf>
    <xf numFmtId="0" fontId="112" fillId="0" borderId="0" xfId="2664" applyFont="1" applyAlignment="1">
      <alignment horizontal="center"/>
    </xf>
    <xf numFmtId="0" fontId="71" fillId="0" borderId="19" xfId="2664" applyFont="1" applyBorder="1" applyAlignment="1">
      <alignment horizontal="center" vertical="center" wrapText="1"/>
    </xf>
    <xf numFmtId="0" fontId="71" fillId="0" borderId="1" xfId="2664" applyFont="1" applyBorder="1" applyAlignment="1">
      <alignment horizontal="center" vertical="center" wrapText="1"/>
    </xf>
    <xf numFmtId="0" fontId="95" fillId="0" borderId="0" xfId="2664" applyFont="1" applyAlignment="1">
      <alignment horizontal="center" wrapText="1"/>
    </xf>
    <xf numFmtId="0" fontId="95" fillId="0" borderId="0" xfId="2664" applyFont="1" applyAlignment="1">
      <alignment wrapText="1"/>
    </xf>
    <xf numFmtId="0" fontId="96" fillId="0" borderId="0" xfId="2664" applyFont="1" applyAlignment="1">
      <alignment horizontal="center" vertical="center" wrapText="1"/>
    </xf>
    <xf numFmtId="0" fontId="93" fillId="0" borderId="19" xfId="2664" applyFont="1" applyBorder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119" fillId="0" borderId="0" xfId="2664" applyFont="1" applyAlignment="1">
      <alignment horizontal="center" vertical="center" wrapText="1"/>
    </xf>
    <xf numFmtId="0" fontId="119" fillId="0" borderId="0" xfId="2664" applyFont="1" applyAlignment="1">
      <alignment horizontal="center" vertical="center"/>
    </xf>
    <xf numFmtId="0" fontId="95" fillId="0" borderId="0" xfId="2666" applyFont="1" applyAlignment="1">
      <alignment horizontal="center" vertical="center"/>
    </xf>
    <xf numFmtId="0" fontId="95" fillId="0" borderId="0" xfId="2666" applyFont="1" applyAlignment="1">
      <alignment vertical="center"/>
    </xf>
    <xf numFmtId="0" fontId="119" fillId="0" borderId="0" xfId="2713" applyFont="1" applyAlignment="1">
      <alignment horizontal="center" vertical="center" wrapText="1"/>
    </xf>
    <xf numFmtId="0" fontId="94" fillId="0" borderId="1" xfId="2713" applyFont="1" applyBorder="1" applyAlignment="1">
      <alignment horizontal="right" vertical="center" wrapText="1"/>
    </xf>
    <xf numFmtId="49" fontId="97" fillId="0" borderId="3" xfId="0" applyNumberFormat="1" applyFont="1" applyBorder="1" applyAlignment="1">
      <alignment horizontal="center" vertical="center" wrapText="1"/>
    </xf>
    <xf numFmtId="49" fontId="97" fillId="0" borderId="19" xfId="0" applyNumberFormat="1" applyFont="1" applyBorder="1" applyAlignment="1">
      <alignment horizontal="center" vertical="center" wrapText="1"/>
    </xf>
    <xf numFmtId="49" fontId="96" fillId="0" borderId="3" xfId="0" applyNumberFormat="1" applyFont="1" applyBorder="1" applyAlignment="1">
      <alignment horizontal="center" vertical="center" wrapText="1"/>
    </xf>
    <xf numFmtId="49" fontId="97" fillId="0" borderId="0" xfId="0" applyNumberFormat="1" applyFont="1" applyAlignment="1">
      <alignment horizontal="center" vertical="center" wrapText="1"/>
    </xf>
    <xf numFmtId="49" fontId="96" fillId="0" borderId="19" xfId="0" applyNumberFormat="1" applyFont="1" applyBorder="1" applyAlignment="1">
      <alignment horizontal="center" vertical="center" wrapText="1"/>
    </xf>
    <xf numFmtId="49" fontId="96" fillId="0" borderId="1" xfId="0" applyNumberFormat="1" applyFont="1" applyBorder="1" applyAlignment="1">
      <alignment horizontal="center" vertical="center" wrapText="1"/>
    </xf>
    <xf numFmtId="0" fontId="95" fillId="0" borderId="0" xfId="0" applyFont="1" applyAlignment="1">
      <alignment vertical="center"/>
    </xf>
    <xf numFmtId="0" fontId="71" fillId="0" borderId="19" xfId="0" applyFont="1" applyBorder="1" applyAlignment="1">
      <alignment horizontal="center" vertical="top"/>
    </xf>
    <xf numFmtId="0" fontId="71" fillId="0" borderId="0" xfId="0" applyFont="1" applyAlignment="1">
      <alignment horizontal="center" vertical="top"/>
    </xf>
    <xf numFmtId="4" fontId="71" fillId="0" borderId="3" xfId="0" applyNumberFormat="1" applyFont="1" applyBorder="1" applyAlignment="1">
      <alignment horizontal="center" vertical="center" wrapText="1"/>
    </xf>
    <xf numFmtId="3" fontId="71" fillId="0" borderId="19" xfId="0" applyNumberFormat="1" applyFont="1" applyBorder="1" applyAlignment="1">
      <alignment horizontal="center" vertical="center" wrapText="1"/>
    </xf>
    <xf numFmtId="3" fontId="71" fillId="0" borderId="1" xfId="0" applyNumberFormat="1" applyFont="1" applyBorder="1" applyAlignment="1">
      <alignment horizontal="center" vertical="center" wrapText="1"/>
    </xf>
    <xf numFmtId="1" fontId="71" fillId="0" borderId="19" xfId="0" applyNumberFormat="1" applyFont="1" applyBorder="1" applyAlignment="1">
      <alignment horizontal="center" vertical="center" wrapText="1"/>
    </xf>
    <xf numFmtId="1" fontId="71" fillId="0" borderId="1" xfId="0" applyNumberFormat="1" applyFont="1" applyBorder="1" applyAlignment="1">
      <alignment horizontal="center" vertical="center" wrapText="1"/>
    </xf>
    <xf numFmtId="199" fontId="113" fillId="0" borderId="0" xfId="2690" applyNumberFormat="1" applyFont="1" applyBorder="1" applyAlignment="1">
      <alignment horizontal="center"/>
    </xf>
    <xf numFmtId="0" fontId="95" fillId="0" borderId="0" xfId="2673" applyFont="1" applyAlignment="1">
      <alignment horizontal="center" vertical="center" wrapText="1"/>
    </xf>
    <xf numFmtId="199" fontId="93" fillId="0" borderId="0" xfId="2690" applyNumberFormat="1" applyFont="1" applyBorder="1" applyAlignment="1">
      <alignment horizontal="left"/>
    </xf>
    <xf numFmtId="0" fontId="95" fillId="0" borderId="0" xfId="2673" applyFont="1" applyAlignment="1">
      <alignment horizontal="center" vertical="center"/>
    </xf>
    <xf numFmtId="0" fontId="93" fillId="0" borderId="0" xfId="2673" applyFont="1" applyAlignment="1">
      <alignment horizontal="center"/>
    </xf>
    <xf numFmtId="0" fontId="71" fillId="0" borderId="3" xfId="2666" applyFont="1" applyBorder="1" applyAlignment="1">
      <alignment horizontal="center" vertical="center"/>
    </xf>
    <xf numFmtId="0" fontId="71" fillId="0" borderId="19" xfId="2673" applyFont="1" applyBorder="1" applyAlignment="1">
      <alignment horizontal="center" wrapText="1"/>
    </xf>
    <xf numFmtId="0" fontId="71" fillId="0" borderId="0" xfId="2673" applyFont="1" applyAlignment="1">
      <alignment horizontal="center" wrapText="1"/>
    </xf>
    <xf numFmtId="0" fontId="71" fillId="0" borderId="19" xfId="2682" applyFont="1" applyBorder="1" applyAlignment="1">
      <alignment horizontal="center" vertical="top" wrapText="1"/>
    </xf>
    <xf numFmtId="0" fontId="71" fillId="0" borderId="1" xfId="2682" applyFont="1" applyBorder="1" applyAlignment="1">
      <alignment horizontal="center" vertical="top" wrapText="1"/>
    </xf>
    <xf numFmtId="0" fontId="95" fillId="0" borderId="0" xfId="2673" applyFont="1" applyAlignment="1">
      <alignment horizontal="center"/>
    </xf>
    <xf numFmtId="0" fontId="93" fillId="0" borderId="0" xfId="2673" applyFont="1" applyAlignment="1">
      <alignment horizontal="left"/>
    </xf>
    <xf numFmtId="0" fontId="94" fillId="0" borderId="1" xfId="2326" applyFont="1" applyBorder="1" applyAlignment="1">
      <alignment horizontal="right"/>
    </xf>
    <xf numFmtId="0" fontId="102" fillId="0" borderId="19" xfId="2673" applyFont="1" applyBorder="1" applyAlignment="1">
      <alignment horizontal="center"/>
    </xf>
    <xf numFmtId="0" fontId="102" fillId="0" borderId="0" xfId="2673" applyFont="1" applyAlignment="1">
      <alignment horizontal="center"/>
    </xf>
    <xf numFmtId="0" fontId="95" fillId="0" borderId="0" xfId="2672" applyFont="1" applyAlignment="1">
      <alignment horizontal="center"/>
    </xf>
    <xf numFmtId="0" fontId="94" fillId="0" borderId="1" xfId="0" applyFont="1" applyBorder="1" applyAlignment="1">
      <alignment horizontal="right"/>
    </xf>
    <xf numFmtId="0" fontId="96" fillId="0" borderId="19" xfId="0" applyFont="1" applyBorder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5" fillId="0" borderId="0" xfId="2663" applyFont="1" applyAlignment="1">
      <alignment horizontal="center" vertical="center" wrapText="1"/>
    </xf>
    <xf numFmtId="0" fontId="71" fillId="0" borderId="19" xfId="0" applyFont="1" applyBorder="1" applyAlignment="1">
      <alignment horizontal="center"/>
    </xf>
    <xf numFmtId="0" fontId="71" fillId="0" borderId="0" xfId="0" applyFont="1" applyAlignment="1">
      <alignment horizontal="center"/>
    </xf>
    <xf numFmtId="0" fontId="120" fillId="0" borderId="0" xfId="0" applyFont="1" applyAlignment="1">
      <alignment horizontal="center" vertical="center"/>
    </xf>
    <xf numFmtId="0" fontId="129" fillId="0" borderId="1" xfId="0" applyFont="1" applyBorder="1" applyAlignment="1">
      <alignment horizontal="right"/>
    </xf>
    <xf numFmtId="0" fontId="71" fillId="0" borderId="3" xfId="2682" applyFont="1" applyBorder="1" applyAlignment="1">
      <alignment horizontal="center" vertical="center" wrapText="1"/>
    </xf>
    <xf numFmtId="0" fontId="95" fillId="0" borderId="0" xfId="2677" applyFont="1" applyAlignment="1">
      <alignment horizontal="center"/>
    </xf>
    <xf numFmtId="0" fontId="95" fillId="0" borderId="0" xfId="2677" applyFont="1"/>
    <xf numFmtId="0" fontId="94" fillId="0" borderId="1" xfId="2682" applyFont="1" applyBorder="1" applyAlignment="1">
      <alignment horizontal="right"/>
    </xf>
    <xf numFmtId="0" fontId="71" fillId="0" borderId="3" xfId="2666" applyFont="1" applyBorder="1" applyAlignment="1">
      <alignment horizontal="left" vertical="center"/>
    </xf>
    <xf numFmtId="0" fontId="71" fillId="0" borderId="3" xfId="2666" quotePrefix="1" applyFont="1" applyBorder="1" applyAlignment="1">
      <alignment horizontal="left" vertical="center"/>
    </xf>
    <xf numFmtId="0" fontId="95" fillId="0" borderId="0" xfId="2683" applyFont="1" applyAlignment="1">
      <alignment horizontal="center"/>
    </xf>
    <xf numFmtId="0" fontId="95" fillId="0" borderId="0" xfId="2683" applyFont="1"/>
    <xf numFmtId="0" fontId="71" fillId="0" borderId="2" xfId="2682" applyFont="1" applyBorder="1" applyAlignment="1">
      <alignment horizontal="center" vertical="center" wrapText="1"/>
    </xf>
    <xf numFmtId="0" fontId="71" fillId="0" borderId="1" xfId="2682" applyFont="1" applyBorder="1" applyAlignment="1">
      <alignment horizontal="center" vertical="center" wrapText="1"/>
    </xf>
    <xf numFmtId="0" fontId="100" fillId="0" borderId="2" xfId="2682" applyFont="1" applyBorder="1" applyAlignment="1">
      <alignment horizontal="center" vertical="center" wrapText="1"/>
    </xf>
    <xf numFmtId="0" fontId="100" fillId="0" borderId="1" xfId="2682" applyFont="1" applyBorder="1" applyAlignment="1">
      <alignment horizontal="center" vertical="center" wrapText="1"/>
    </xf>
    <xf numFmtId="0" fontId="95" fillId="0" borderId="0" xfId="2663" applyFont="1" applyAlignment="1">
      <alignment vertical="center"/>
    </xf>
    <xf numFmtId="0" fontId="107" fillId="0" borderId="1" xfId="2708" applyFont="1" applyBorder="1" applyAlignment="1">
      <alignment horizontal="center"/>
    </xf>
    <xf numFmtId="0" fontId="103" fillId="0" borderId="2" xfId="2680" applyFont="1" applyBorder="1" applyAlignment="1">
      <alignment horizontal="center"/>
    </xf>
    <xf numFmtId="0" fontId="103" fillId="0" borderId="0" xfId="2680" applyFont="1" applyAlignment="1">
      <alignment horizontal="center"/>
    </xf>
    <xf numFmtId="0" fontId="71" fillId="0" borderId="0" xfId="2682" applyFont="1" applyAlignment="1">
      <alignment horizontal="center" vertical="center" wrapText="1"/>
    </xf>
    <xf numFmtId="0" fontId="100" fillId="0" borderId="0" xfId="2682" applyFont="1" applyAlignment="1">
      <alignment horizontal="center" vertical="center" wrapText="1"/>
    </xf>
    <xf numFmtId="0" fontId="96" fillId="0" borderId="3" xfId="2708" applyFont="1" applyBorder="1" applyAlignment="1">
      <alignment horizontal="center"/>
    </xf>
    <xf numFmtId="0" fontId="97" fillId="0" borderId="0" xfId="2713" applyFont="1" applyAlignment="1">
      <alignment horizontal="center" vertical="center" wrapText="1"/>
    </xf>
    <xf numFmtId="0" fontId="100" fillId="0" borderId="0" xfId="1" applyFont="1" applyAlignment="1">
      <alignment horizontal="left" wrapText="1"/>
    </xf>
    <xf numFmtId="0" fontId="71" fillId="0" borderId="3" xfId="2671" applyFont="1" applyBorder="1" applyAlignment="1">
      <alignment horizontal="center" vertical="top"/>
    </xf>
    <xf numFmtId="0" fontId="96" fillId="0" borderId="2" xfId="2706" applyFont="1" applyBorder="1" applyAlignment="1">
      <alignment horizontal="center" vertical="center" wrapText="1"/>
    </xf>
    <xf numFmtId="0" fontId="96" fillId="0" borderId="0" xfId="2706" applyFont="1" applyAlignment="1">
      <alignment horizontal="center" vertical="center" wrapText="1"/>
    </xf>
    <xf numFmtId="0" fontId="95" fillId="0" borderId="0" xfId="2681" applyFont="1" applyAlignment="1">
      <alignment horizontal="center" vertical="center" wrapText="1"/>
    </xf>
    <xf numFmtId="0" fontId="95" fillId="0" borderId="0" xfId="2681" applyFont="1" applyAlignment="1">
      <alignment vertical="center" wrapText="1"/>
    </xf>
    <xf numFmtId="0" fontId="96" fillId="0" borderId="1" xfId="2706" applyFont="1" applyBorder="1" applyAlignment="1">
      <alignment horizontal="center" vertical="center" wrapText="1"/>
    </xf>
    <xf numFmtId="0" fontId="97" fillId="0" borderId="0" xfId="2711" applyFont="1" applyAlignment="1">
      <alignment horizontal="center" vertical="center"/>
    </xf>
    <xf numFmtId="0" fontId="97" fillId="0" borderId="0" xfId="2711" applyFont="1" applyAlignment="1">
      <alignment vertical="center"/>
    </xf>
    <xf numFmtId="0" fontId="101" fillId="0" borderId="2" xfId="2706" applyFont="1" applyBorder="1" applyAlignment="1">
      <alignment horizontal="center" vertical="center" wrapText="1"/>
    </xf>
    <xf numFmtId="0" fontId="101" fillId="0" borderId="1" xfId="2706" applyFont="1" applyBorder="1" applyAlignment="1">
      <alignment horizontal="center" vertical="center" wrapText="1"/>
    </xf>
    <xf numFmtId="0" fontId="107" fillId="0" borderId="19" xfId="2711" applyFont="1" applyBorder="1" applyAlignment="1">
      <alignment horizontal="center"/>
    </xf>
    <xf numFmtId="0" fontId="107" fillId="0" borderId="0" xfId="2711" applyFont="1" applyAlignment="1">
      <alignment horizontal="center"/>
    </xf>
    <xf numFmtId="0" fontId="94" fillId="0" borderId="0" xfId="2713" applyFont="1" applyAlignment="1">
      <alignment horizontal="right"/>
    </xf>
  </cellXfs>
  <cellStyles count="2735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0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1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2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 7" xfId="2714" xr:uid="{00000000-0005-0000-0000-0000C4080000}"/>
    <cellStyle name="Comma 3_CS TT TK" xfId="2244" xr:uid="{00000000-0005-0000-0000-0000C5080000}"/>
    <cellStyle name="Comma 4" xfId="2245" xr:uid="{00000000-0005-0000-0000-0000C6080000}"/>
    <cellStyle name="Comma 4 2" xfId="2246" xr:uid="{00000000-0005-0000-0000-0000C7080000}"/>
    <cellStyle name="Comma 4 3" xfId="2247" xr:uid="{00000000-0005-0000-0000-0000C8080000}"/>
    <cellStyle name="Comma 4 4" xfId="2248" xr:uid="{00000000-0005-0000-0000-0000C9080000}"/>
    <cellStyle name="Comma 4 5" xfId="2249" xr:uid="{00000000-0005-0000-0000-0000CA080000}"/>
    <cellStyle name="Comma 4_Xl0000115" xfId="2250" xr:uid="{00000000-0005-0000-0000-0000CB080000}"/>
    <cellStyle name="Comma 5" xfId="2251" xr:uid="{00000000-0005-0000-0000-0000CC080000}"/>
    <cellStyle name="Comma 5 2" xfId="2252" xr:uid="{00000000-0005-0000-0000-0000CD080000}"/>
    <cellStyle name="Comma 5 2 2" xfId="2253" xr:uid="{00000000-0005-0000-0000-0000CE080000}"/>
    <cellStyle name="Comma 5 3" xfId="2254" xr:uid="{00000000-0005-0000-0000-0000CF080000}"/>
    <cellStyle name="Comma 5_Xl0000108" xfId="2255" xr:uid="{00000000-0005-0000-0000-0000D0080000}"/>
    <cellStyle name="Comma 6" xfId="2256" xr:uid="{00000000-0005-0000-0000-0000D1080000}"/>
    <cellStyle name="Comma 6 2" xfId="2257" xr:uid="{00000000-0005-0000-0000-0000D2080000}"/>
    <cellStyle name="Comma 6 3" xfId="2258" xr:uid="{00000000-0005-0000-0000-0000D3080000}"/>
    <cellStyle name="Comma 6_Xl0000115" xfId="2259" xr:uid="{00000000-0005-0000-0000-0000D4080000}"/>
    <cellStyle name="Comma 7" xfId="2260" xr:uid="{00000000-0005-0000-0000-0000D5080000}"/>
    <cellStyle name="Comma 7 2" xfId="2261" xr:uid="{00000000-0005-0000-0000-0000D6080000}"/>
    <cellStyle name="Comma 7 3" xfId="2262" xr:uid="{00000000-0005-0000-0000-0000D7080000}"/>
    <cellStyle name="Comma 8" xfId="2263" xr:uid="{00000000-0005-0000-0000-0000D8080000}"/>
    <cellStyle name="Comma 8 2" xfId="2264" xr:uid="{00000000-0005-0000-0000-0000D9080000}"/>
    <cellStyle name="Comma 8 3" xfId="2265" xr:uid="{00000000-0005-0000-0000-0000DA080000}"/>
    <cellStyle name="Comma 9" xfId="2266" xr:uid="{00000000-0005-0000-0000-0000DB080000}"/>
    <cellStyle name="Comma 9 2" xfId="2267" xr:uid="{00000000-0005-0000-0000-0000DC080000}"/>
    <cellStyle name="Comma 9 3" xfId="2268" xr:uid="{00000000-0005-0000-0000-0000DD080000}"/>
    <cellStyle name="comma zerodec" xfId="2269" xr:uid="{00000000-0005-0000-0000-0000DE080000}"/>
    <cellStyle name="Comma0" xfId="2270" xr:uid="{00000000-0005-0000-0000-0000DF080000}"/>
    <cellStyle name="cong" xfId="2271" xr:uid="{00000000-0005-0000-0000-0000E0080000}"/>
    <cellStyle name="Currency 2" xfId="2272" xr:uid="{00000000-0005-0000-0000-0000E1080000}"/>
    <cellStyle name="Currency0" xfId="2273" xr:uid="{00000000-0005-0000-0000-0000E2080000}"/>
    <cellStyle name="Currency1" xfId="2274" xr:uid="{00000000-0005-0000-0000-0000E3080000}"/>
    <cellStyle name="Date" xfId="2275" xr:uid="{00000000-0005-0000-0000-0000E4080000}"/>
    <cellStyle name="DAUDE" xfId="2276" xr:uid="{00000000-0005-0000-0000-0000E5080000}"/>
    <cellStyle name="Dollar (zero dec)" xfId="2277" xr:uid="{00000000-0005-0000-0000-0000E6080000}"/>
    <cellStyle name="Euro" xfId="2278" xr:uid="{00000000-0005-0000-0000-0000E7080000}"/>
    <cellStyle name="Explanatory Text 2" xfId="2279" xr:uid="{00000000-0005-0000-0000-0000E8080000}"/>
    <cellStyle name="Fixed" xfId="2280" xr:uid="{00000000-0005-0000-0000-0000E9080000}"/>
    <cellStyle name="gia" xfId="2281" xr:uid="{00000000-0005-0000-0000-0000EA080000}"/>
    <cellStyle name="Good 2" xfId="2282" xr:uid="{00000000-0005-0000-0000-0000EB080000}"/>
    <cellStyle name="Grey" xfId="2283" xr:uid="{00000000-0005-0000-0000-0000EC080000}"/>
    <cellStyle name="HEADER" xfId="2284" xr:uid="{00000000-0005-0000-0000-0000ED080000}"/>
    <cellStyle name="Header1" xfId="2285" xr:uid="{00000000-0005-0000-0000-0000EE080000}"/>
    <cellStyle name="Header2" xfId="2286" xr:uid="{00000000-0005-0000-0000-0000EF080000}"/>
    <cellStyle name="Heading 1 2" xfId="2287" xr:uid="{00000000-0005-0000-0000-0000F0080000}"/>
    <cellStyle name="Heading 1 3" xfId="2288" xr:uid="{00000000-0005-0000-0000-0000F1080000}"/>
    <cellStyle name="Heading 1 4" xfId="2289" xr:uid="{00000000-0005-0000-0000-0000F2080000}"/>
    <cellStyle name="Heading 1 5" xfId="2290" xr:uid="{00000000-0005-0000-0000-0000F3080000}"/>
    <cellStyle name="Heading 1 6" xfId="2291" xr:uid="{00000000-0005-0000-0000-0000F4080000}"/>
    <cellStyle name="Heading 1 7" xfId="2292" xr:uid="{00000000-0005-0000-0000-0000F5080000}"/>
    <cellStyle name="Heading 1 8" xfId="2293" xr:uid="{00000000-0005-0000-0000-0000F6080000}"/>
    <cellStyle name="Heading 1 9" xfId="2294" xr:uid="{00000000-0005-0000-0000-0000F7080000}"/>
    <cellStyle name="Heading 2 2" xfId="2295" xr:uid="{00000000-0005-0000-0000-0000F8080000}"/>
    <cellStyle name="Heading 2 3" xfId="2296" xr:uid="{00000000-0005-0000-0000-0000F9080000}"/>
    <cellStyle name="Heading 2 4" xfId="2297" xr:uid="{00000000-0005-0000-0000-0000FA080000}"/>
    <cellStyle name="Heading 2 5" xfId="2298" xr:uid="{00000000-0005-0000-0000-0000FB080000}"/>
    <cellStyle name="Heading 2 6" xfId="2299" xr:uid="{00000000-0005-0000-0000-0000FC080000}"/>
    <cellStyle name="Heading 2 7" xfId="2300" xr:uid="{00000000-0005-0000-0000-0000FD080000}"/>
    <cellStyle name="Heading 2 8" xfId="2301" xr:uid="{00000000-0005-0000-0000-0000FE080000}"/>
    <cellStyle name="Heading 2 9" xfId="2302" xr:uid="{00000000-0005-0000-0000-0000FF080000}"/>
    <cellStyle name="Heading 3 2" xfId="2303" xr:uid="{00000000-0005-0000-0000-000000090000}"/>
    <cellStyle name="Heading 4 2" xfId="2304" xr:uid="{00000000-0005-0000-0000-000001090000}"/>
    <cellStyle name="HEADING1" xfId="2305" xr:uid="{00000000-0005-0000-0000-000002090000}"/>
    <cellStyle name="HEADING2" xfId="2306" xr:uid="{00000000-0005-0000-0000-000003090000}"/>
    <cellStyle name="Hyperlink" xfId="2712" builtinId="8"/>
    <cellStyle name="Hyperlink 2" xfId="2307" xr:uid="{00000000-0005-0000-0000-000005090000}"/>
    <cellStyle name="Input [yellow]" xfId="2308" xr:uid="{00000000-0005-0000-0000-000006090000}"/>
    <cellStyle name="Input 2" xfId="2309" xr:uid="{00000000-0005-0000-0000-000007090000}"/>
    <cellStyle name="Ledger 17 x 11 in" xfId="2310" xr:uid="{00000000-0005-0000-0000-000008090000}"/>
    <cellStyle name="Linked Cell 2" xfId="2311" xr:uid="{00000000-0005-0000-0000-000009090000}"/>
    <cellStyle name="Model" xfId="2312" xr:uid="{00000000-0005-0000-0000-00000A090000}"/>
    <cellStyle name="moi" xfId="2313" xr:uid="{00000000-0005-0000-0000-00000B090000}"/>
    <cellStyle name="moi 2" xfId="2314" xr:uid="{00000000-0005-0000-0000-00000C090000}"/>
    <cellStyle name="moi 3" xfId="2315" xr:uid="{00000000-0005-0000-0000-00000D090000}"/>
    <cellStyle name="Monétaire [0]_TARIFFS DB" xfId="2316" xr:uid="{00000000-0005-0000-0000-00000E090000}"/>
    <cellStyle name="Monétaire_TARIFFS DB" xfId="2317" xr:uid="{00000000-0005-0000-0000-00000F090000}"/>
    <cellStyle name="n" xfId="2318" xr:uid="{00000000-0005-0000-0000-000010090000}"/>
    <cellStyle name="Neutral 2" xfId="2319" xr:uid="{00000000-0005-0000-0000-000011090000}"/>
    <cellStyle name="New Times Roman" xfId="2320" xr:uid="{00000000-0005-0000-0000-000012090000}"/>
    <cellStyle name="No" xfId="2321" xr:uid="{00000000-0005-0000-0000-000013090000}"/>
    <cellStyle name="no dec" xfId="2322" xr:uid="{00000000-0005-0000-0000-000014090000}"/>
    <cellStyle name="No_01 Don vi HC" xfId="2323" xr:uid="{00000000-0005-0000-0000-000015090000}"/>
    <cellStyle name="Normal" xfId="0" builtinId="0"/>
    <cellStyle name="Normal - Style1" xfId="2324" xr:uid="{00000000-0005-0000-0000-000017090000}"/>
    <cellStyle name="Normal - Style1 2" xfId="2325" xr:uid="{00000000-0005-0000-0000-000018090000}"/>
    <cellStyle name="Normal - Style1 3" xfId="2326" xr:uid="{00000000-0005-0000-0000-000019090000}"/>
    <cellStyle name="Normal - Style1 3 2" xfId="2327" xr:uid="{00000000-0005-0000-0000-00001A090000}"/>
    <cellStyle name="Normal - Style1_01 Don vi HC" xfId="2" xr:uid="{00000000-0005-0000-0000-00001B090000}"/>
    <cellStyle name="Normal 10" xfId="2328" xr:uid="{00000000-0005-0000-0000-00001C090000}"/>
    <cellStyle name="Normal 10 2" xfId="2329" xr:uid="{00000000-0005-0000-0000-00001D090000}"/>
    <cellStyle name="Normal 10 2 2" xfId="2330" xr:uid="{00000000-0005-0000-0000-00001E090000}"/>
    <cellStyle name="Normal 10 2 2 2" xfId="2668" xr:uid="{00000000-0005-0000-0000-00001F090000}"/>
    <cellStyle name="Normal 10 2 2 2 19" xfId="2711" xr:uid="{00000000-0005-0000-0000-000020090000}"/>
    <cellStyle name="Normal 10 2 2 2 2" xfId="2693" xr:uid="{00000000-0005-0000-0000-000021090000}"/>
    <cellStyle name="Normal 10 3" xfId="2331" xr:uid="{00000000-0005-0000-0000-000022090000}"/>
    <cellStyle name="Normal 10 4" xfId="2332" xr:uid="{00000000-0005-0000-0000-000023090000}"/>
    <cellStyle name="Normal 10 4 2" xfId="2669" xr:uid="{00000000-0005-0000-0000-000024090000}"/>
    <cellStyle name="Normal 10 5" xfId="2333" xr:uid="{00000000-0005-0000-0000-000025090000}"/>
    <cellStyle name="Normal 10_Xl0000115" xfId="2334" xr:uid="{00000000-0005-0000-0000-000026090000}"/>
    <cellStyle name="Normal 100" xfId="2335" xr:uid="{00000000-0005-0000-0000-000027090000}"/>
    <cellStyle name="Normal 101" xfId="2336" xr:uid="{00000000-0005-0000-0000-000028090000}"/>
    <cellStyle name="Normal 102" xfId="2337" xr:uid="{00000000-0005-0000-0000-000029090000}"/>
    <cellStyle name="Normal 103" xfId="2338" xr:uid="{00000000-0005-0000-0000-00002A090000}"/>
    <cellStyle name="Normal 104" xfId="2339" xr:uid="{00000000-0005-0000-0000-00002B090000}"/>
    <cellStyle name="Normal 105" xfId="2340" xr:uid="{00000000-0005-0000-0000-00002C090000}"/>
    <cellStyle name="Normal 106" xfId="2341" xr:uid="{00000000-0005-0000-0000-00002D090000}"/>
    <cellStyle name="Normal 107" xfId="2342" xr:uid="{00000000-0005-0000-0000-00002E090000}"/>
    <cellStyle name="Normal 108" xfId="2343" xr:uid="{00000000-0005-0000-0000-00002F090000}"/>
    <cellStyle name="Normal 109" xfId="2344" xr:uid="{00000000-0005-0000-0000-000030090000}"/>
    <cellStyle name="Normal 11" xfId="2345" xr:uid="{00000000-0005-0000-0000-000031090000}"/>
    <cellStyle name="Normal 11 2" xfId="2346" xr:uid="{00000000-0005-0000-0000-000032090000}"/>
    <cellStyle name="Normal 11 3" xfId="2347" xr:uid="{00000000-0005-0000-0000-000033090000}"/>
    <cellStyle name="Normal 11 4" xfId="2348" xr:uid="{00000000-0005-0000-0000-000034090000}"/>
    <cellStyle name="Normal 11 5" xfId="2349" xr:uid="{00000000-0005-0000-0000-000035090000}"/>
    <cellStyle name="Normal 11_Mau" xfId="2350" xr:uid="{00000000-0005-0000-0000-000036090000}"/>
    <cellStyle name="Normal 110" xfId="2351" xr:uid="{00000000-0005-0000-0000-000037090000}"/>
    <cellStyle name="Normal 111" xfId="2352" xr:uid="{00000000-0005-0000-0000-000038090000}"/>
    <cellStyle name="Normal 112" xfId="2353" xr:uid="{00000000-0005-0000-0000-000039090000}"/>
    <cellStyle name="Normal 113" xfId="2354" xr:uid="{00000000-0005-0000-0000-00003A090000}"/>
    <cellStyle name="Normal 114" xfId="2355" xr:uid="{00000000-0005-0000-0000-00003B090000}"/>
    <cellStyle name="Normal 115" xfId="2356" xr:uid="{00000000-0005-0000-0000-00003C090000}"/>
    <cellStyle name="Normal 116" xfId="2357" xr:uid="{00000000-0005-0000-0000-00003D090000}"/>
    <cellStyle name="Normal 117" xfId="2358" xr:uid="{00000000-0005-0000-0000-00003E090000}"/>
    <cellStyle name="Normal 118" xfId="2359" xr:uid="{00000000-0005-0000-0000-00003F090000}"/>
    <cellStyle name="Normal 119" xfId="2360" xr:uid="{00000000-0005-0000-0000-000040090000}"/>
    <cellStyle name="Normal 12" xfId="2361" xr:uid="{00000000-0005-0000-0000-000041090000}"/>
    <cellStyle name="Normal 12 2" xfId="2362" xr:uid="{00000000-0005-0000-0000-000042090000}"/>
    <cellStyle name="Normal 120" xfId="2363" xr:uid="{00000000-0005-0000-0000-000043090000}"/>
    <cellStyle name="Normal 121" xfId="2364" xr:uid="{00000000-0005-0000-0000-000044090000}"/>
    <cellStyle name="Normal 122" xfId="2365" xr:uid="{00000000-0005-0000-0000-000045090000}"/>
    <cellStyle name="Normal 123" xfId="2366" xr:uid="{00000000-0005-0000-0000-000046090000}"/>
    <cellStyle name="Normal 124" xfId="2367" xr:uid="{00000000-0005-0000-0000-000047090000}"/>
    <cellStyle name="Normal 125" xfId="2368" xr:uid="{00000000-0005-0000-0000-000048090000}"/>
    <cellStyle name="Normal 126" xfId="2369" xr:uid="{00000000-0005-0000-0000-000049090000}"/>
    <cellStyle name="Normal 127" xfId="2370" xr:uid="{00000000-0005-0000-0000-00004A090000}"/>
    <cellStyle name="Normal 128" xfId="2371" xr:uid="{00000000-0005-0000-0000-00004B090000}"/>
    <cellStyle name="Normal 129" xfId="2372" xr:uid="{00000000-0005-0000-0000-00004C090000}"/>
    <cellStyle name="Normal 13" xfId="2373" xr:uid="{00000000-0005-0000-0000-00004D090000}"/>
    <cellStyle name="Normal 13 2" xfId="2374" xr:uid="{00000000-0005-0000-0000-00004E090000}"/>
    <cellStyle name="Normal 130" xfId="2375" xr:uid="{00000000-0005-0000-0000-00004F090000}"/>
    <cellStyle name="Normal 131" xfId="2376" xr:uid="{00000000-0005-0000-0000-000050090000}"/>
    <cellStyle name="Normal 132" xfId="2377" xr:uid="{00000000-0005-0000-0000-000051090000}"/>
    <cellStyle name="Normal 133" xfId="2378" xr:uid="{00000000-0005-0000-0000-000052090000}"/>
    <cellStyle name="Normal 134" xfId="2379" xr:uid="{00000000-0005-0000-0000-000053090000}"/>
    <cellStyle name="Normal 135" xfId="2380" xr:uid="{00000000-0005-0000-0000-000054090000}"/>
    <cellStyle name="Normal 136" xfId="2381" xr:uid="{00000000-0005-0000-0000-000055090000}"/>
    <cellStyle name="Normal 137" xfId="2382" xr:uid="{00000000-0005-0000-0000-000056090000}"/>
    <cellStyle name="Normal 138" xfId="2383" xr:uid="{00000000-0005-0000-0000-000057090000}"/>
    <cellStyle name="Normal 139" xfId="2384" xr:uid="{00000000-0005-0000-0000-000058090000}"/>
    <cellStyle name="Normal 14" xfId="2385" xr:uid="{00000000-0005-0000-0000-000059090000}"/>
    <cellStyle name="Normal 14 2" xfId="2386" xr:uid="{00000000-0005-0000-0000-00005A090000}"/>
    <cellStyle name="Normal 140" xfId="2387" xr:uid="{00000000-0005-0000-0000-00005B090000}"/>
    <cellStyle name="Normal 141" xfId="2388" xr:uid="{00000000-0005-0000-0000-00005C090000}"/>
    <cellStyle name="Normal 142" xfId="2389" xr:uid="{00000000-0005-0000-0000-00005D090000}"/>
    <cellStyle name="Normal 143" xfId="2390" xr:uid="{00000000-0005-0000-0000-00005E090000}"/>
    <cellStyle name="Normal 144" xfId="2391" xr:uid="{00000000-0005-0000-0000-00005F090000}"/>
    <cellStyle name="Normal 145" xfId="2392" xr:uid="{00000000-0005-0000-0000-000060090000}"/>
    <cellStyle name="Normal 146" xfId="2393" xr:uid="{00000000-0005-0000-0000-000061090000}"/>
    <cellStyle name="Normal 147" xfId="2394" xr:uid="{00000000-0005-0000-0000-000062090000}"/>
    <cellStyle name="Normal 148" xfId="2395" xr:uid="{00000000-0005-0000-0000-000063090000}"/>
    <cellStyle name="Normal 149" xfId="2396" xr:uid="{00000000-0005-0000-0000-000064090000}"/>
    <cellStyle name="Normal 15" xfId="2397" xr:uid="{00000000-0005-0000-0000-000065090000}"/>
    <cellStyle name="Normal 15 2" xfId="2398" xr:uid="{00000000-0005-0000-0000-000066090000}"/>
    <cellStyle name="Normal 15 3" xfId="2694" xr:uid="{00000000-0005-0000-0000-000067090000}"/>
    <cellStyle name="Normal 15 4" xfId="2719" xr:uid="{00000000-0005-0000-0000-000068090000}"/>
    <cellStyle name="Normal 150" xfId="2399" xr:uid="{00000000-0005-0000-0000-000069090000}"/>
    <cellStyle name="Normal 151" xfId="2400" xr:uid="{00000000-0005-0000-0000-00006A090000}"/>
    <cellStyle name="Normal 152" xfId="2401" xr:uid="{00000000-0005-0000-0000-00006B090000}"/>
    <cellStyle name="Normal 153" xfId="2402" xr:uid="{00000000-0005-0000-0000-00006C090000}"/>
    <cellStyle name="Normal 153 2" xfId="2686" xr:uid="{00000000-0005-0000-0000-00006D090000}"/>
    <cellStyle name="Normal 154" xfId="2403" xr:uid="{00000000-0005-0000-0000-00006E090000}"/>
    <cellStyle name="Normal 154 2" xfId="2404" xr:uid="{00000000-0005-0000-0000-00006F090000}"/>
    <cellStyle name="Normal 155" xfId="2405" xr:uid="{00000000-0005-0000-0000-000070090000}"/>
    <cellStyle name="Normal 156" xfId="2688" xr:uid="{00000000-0005-0000-0000-000071090000}"/>
    <cellStyle name="Normal 156 2" xfId="2689" xr:uid="{00000000-0005-0000-0000-000072090000}"/>
    <cellStyle name="Normal 156 2 2" xfId="2695" xr:uid="{00000000-0005-0000-0000-000073090000}"/>
    <cellStyle name="Normal 156 3" xfId="2696" xr:uid="{00000000-0005-0000-0000-000074090000}"/>
    <cellStyle name="Normal 156 4" xfId="2713" xr:uid="{00000000-0005-0000-0000-000075090000}"/>
    <cellStyle name="Normal 157" xfId="2697" xr:uid="{00000000-0005-0000-0000-000076090000}"/>
    <cellStyle name="Normal 157 2" xfId="2698" xr:uid="{00000000-0005-0000-0000-000077090000}"/>
    <cellStyle name="Normal 158" xfId="2699" xr:uid="{00000000-0005-0000-0000-000078090000}"/>
    <cellStyle name="Normal 158 2" xfId="2700" xr:uid="{00000000-0005-0000-0000-000079090000}"/>
    <cellStyle name="Normal 158 3" xfId="2701" xr:uid="{00000000-0005-0000-0000-00007A090000}"/>
    <cellStyle name="Normal 159" xfId="2702" xr:uid="{00000000-0005-0000-0000-00007B090000}"/>
    <cellStyle name="Normal 16" xfId="2406" xr:uid="{00000000-0005-0000-0000-00007C090000}"/>
    <cellStyle name="Normal 160" xfId="2718" xr:uid="{00000000-0005-0000-0000-00007D090000}"/>
    <cellStyle name="Normal 161" xfId="2726" xr:uid="{00000000-0005-0000-0000-00007E090000}"/>
    <cellStyle name="Normal 162" xfId="2729" xr:uid="{00000000-0005-0000-0000-00007F090000}"/>
    <cellStyle name="Normal 163" xfId="2730" xr:uid="{00000000-0005-0000-0000-000080090000}"/>
    <cellStyle name="Normal 164" xfId="2732" xr:uid="{00000000-0005-0000-0000-000081090000}"/>
    <cellStyle name="Normal 165" xfId="2731" xr:uid="{00000000-0005-0000-0000-000082090000}"/>
    <cellStyle name="Normal 166" xfId="2733" xr:uid="{00000000-0005-0000-0000-000083090000}"/>
    <cellStyle name="Normal 167" xfId="2734" xr:uid="{00000000-0005-0000-0000-000084090000}"/>
    <cellStyle name="Normal 17" xfId="2407" xr:uid="{00000000-0005-0000-0000-000085090000}"/>
    <cellStyle name="Normal 18" xfId="2408" xr:uid="{00000000-0005-0000-0000-000086090000}"/>
    <cellStyle name="Normal 19" xfId="2409" xr:uid="{00000000-0005-0000-0000-000087090000}"/>
    <cellStyle name="Normal 2" xfId="2410" xr:uid="{00000000-0005-0000-0000-000088090000}"/>
    <cellStyle name="Normal 2 10" xfId="2411" xr:uid="{00000000-0005-0000-0000-000089090000}"/>
    <cellStyle name="Normal 2 11" xfId="2412" xr:uid="{00000000-0005-0000-0000-00008A090000}"/>
    <cellStyle name="Normal 2 12" xfId="2413" xr:uid="{00000000-0005-0000-0000-00008B090000}"/>
    <cellStyle name="Normal 2 13" xfId="2414" xr:uid="{00000000-0005-0000-0000-00008C090000}"/>
    <cellStyle name="Normal 2 13 2" xfId="2415" xr:uid="{00000000-0005-0000-0000-00008D090000}"/>
    <cellStyle name="Normal 2 13 3" xfId="2416" xr:uid="{00000000-0005-0000-0000-00008E090000}"/>
    <cellStyle name="Normal 2 13 4" xfId="2703" xr:uid="{00000000-0005-0000-0000-00008F090000}"/>
    <cellStyle name="Normal 2 14" xfId="2417" xr:uid="{00000000-0005-0000-0000-000090090000}"/>
    <cellStyle name="Normal 2 15" xfId="2721" xr:uid="{00000000-0005-0000-0000-000091090000}"/>
    <cellStyle name="Normal 2 2" xfId="2418" xr:uid="{00000000-0005-0000-0000-000092090000}"/>
    <cellStyle name="Normal 2 2 2" xfId="2419" xr:uid="{00000000-0005-0000-0000-000093090000}"/>
    <cellStyle name="Normal 2 2 2 2" xfId="2420" xr:uid="{00000000-0005-0000-0000-000094090000}"/>
    <cellStyle name="Normal 2 2 2 3" xfId="2421" xr:uid="{00000000-0005-0000-0000-000095090000}"/>
    <cellStyle name="Normal 2 2 3" xfId="2422" xr:uid="{00000000-0005-0000-0000-000096090000}"/>
    <cellStyle name="Normal 2 2 3 2" xfId="2423" xr:uid="{00000000-0005-0000-0000-000097090000}"/>
    <cellStyle name="Normal 2 2 3 3" xfId="2424" xr:uid="{00000000-0005-0000-0000-000098090000}"/>
    <cellStyle name="Normal 2 2 4" xfId="2425" xr:uid="{00000000-0005-0000-0000-000099090000}"/>
    <cellStyle name="Normal 2 2 5" xfId="2426" xr:uid="{00000000-0005-0000-0000-00009A090000}"/>
    <cellStyle name="Normal 2 2 6" xfId="2725" xr:uid="{00000000-0005-0000-0000-00009B090000}"/>
    <cellStyle name="Normal 2 2_CS TT TK" xfId="2427" xr:uid="{00000000-0005-0000-0000-00009C090000}"/>
    <cellStyle name="Normal 2 3" xfId="2428" xr:uid="{00000000-0005-0000-0000-00009D090000}"/>
    <cellStyle name="Normal 2 3 2" xfId="2429" xr:uid="{00000000-0005-0000-0000-00009E090000}"/>
    <cellStyle name="Normal 2 3 3" xfId="2430" xr:uid="{00000000-0005-0000-0000-00009F090000}"/>
    <cellStyle name="Normal 2 3 7" xfId="2704" xr:uid="{00000000-0005-0000-0000-0000A0090000}"/>
    <cellStyle name="Normal 2 4" xfId="2431" xr:uid="{00000000-0005-0000-0000-0000A1090000}"/>
    <cellStyle name="Normal 2 4 2" xfId="2432" xr:uid="{00000000-0005-0000-0000-0000A2090000}"/>
    <cellStyle name="Normal 2 4 3" xfId="2433" xr:uid="{00000000-0005-0000-0000-0000A3090000}"/>
    <cellStyle name="Normal 2 5" xfId="2434" xr:uid="{00000000-0005-0000-0000-0000A4090000}"/>
    <cellStyle name="Normal 2 6" xfId="2435" xr:uid="{00000000-0005-0000-0000-0000A5090000}"/>
    <cellStyle name="Normal 2 7" xfId="2436" xr:uid="{00000000-0005-0000-0000-0000A6090000}"/>
    <cellStyle name="Normal 2 7 2" xfId="2437" xr:uid="{00000000-0005-0000-0000-0000A7090000}"/>
    <cellStyle name="Normal 2 8" xfId="2438" xr:uid="{00000000-0005-0000-0000-0000A8090000}"/>
    <cellStyle name="Normal 2 9" xfId="2439" xr:uid="{00000000-0005-0000-0000-0000A9090000}"/>
    <cellStyle name="Normal 2_12 Chi so gia 2012(chuan) co so" xfId="2440" xr:uid="{00000000-0005-0000-0000-0000AA090000}"/>
    <cellStyle name="Normal 20" xfId="2441" xr:uid="{00000000-0005-0000-0000-0000AB090000}"/>
    <cellStyle name="Normal 21" xfId="2442" xr:uid="{00000000-0005-0000-0000-0000AC090000}"/>
    <cellStyle name="Normal 22" xfId="2443" xr:uid="{00000000-0005-0000-0000-0000AD090000}"/>
    <cellStyle name="Normal 23" xfId="2444" xr:uid="{00000000-0005-0000-0000-0000AE090000}"/>
    <cellStyle name="Normal 24" xfId="2445" xr:uid="{00000000-0005-0000-0000-0000AF090000}"/>
    <cellStyle name="Normal 24 2" xfId="2446" xr:uid="{00000000-0005-0000-0000-0000B0090000}"/>
    <cellStyle name="Normal 24 3" xfId="2447" xr:uid="{00000000-0005-0000-0000-0000B1090000}"/>
    <cellStyle name="Normal 24 4" xfId="2448" xr:uid="{00000000-0005-0000-0000-0000B2090000}"/>
    <cellStyle name="Normal 24 5" xfId="2449" xr:uid="{00000000-0005-0000-0000-0000B3090000}"/>
    <cellStyle name="Normal 25" xfId="2450" xr:uid="{00000000-0005-0000-0000-0000B4090000}"/>
    <cellStyle name="Normal 25 2" xfId="2451" xr:uid="{00000000-0005-0000-0000-0000B5090000}"/>
    <cellStyle name="Normal 25 3" xfId="2452" xr:uid="{00000000-0005-0000-0000-0000B6090000}"/>
    <cellStyle name="Normal 25 4" xfId="2453" xr:uid="{00000000-0005-0000-0000-0000B7090000}"/>
    <cellStyle name="Normal 25_CS TT TK" xfId="2454" xr:uid="{00000000-0005-0000-0000-0000B8090000}"/>
    <cellStyle name="Normal 26" xfId="2455" xr:uid="{00000000-0005-0000-0000-0000B9090000}"/>
    <cellStyle name="Normal 26 2" xfId="2715" xr:uid="{00000000-0005-0000-0000-0000BA090000}"/>
    <cellStyle name="Normal 27" xfId="2456" xr:uid="{00000000-0005-0000-0000-0000BB090000}"/>
    <cellStyle name="Normal 28" xfId="2457" xr:uid="{00000000-0005-0000-0000-0000BC090000}"/>
    <cellStyle name="Normal 28 2" xfId="2716" xr:uid="{00000000-0005-0000-0000-0000BD090000}"/>
    <cellStyle name="Normal 29" xfId="2458" xr:uid="{00000000-0005-0000-0000-0000BE090000}"/>
    <cellStyle name="Normal 29 2" xfId="2717" xr:uid="{00000000-0005-0000-0000-0000BF090000}"/>
    <cellStyle name="Normal 3" xfId="2459" xr:uid="{00000000-0005-0000-0000-0000C0090000}"/>
    <cellStyle name="Normal 3 10" xfId="2728" xr:uid="{00000000-0005-0000-0000-0000C1090000}"/>
    <cellStyle name="Normal 3 2" xfId="2460" xr:uid="{00000000-0005-0000-0000-0000C2090000}"/>
    <cellStyle name="Normal 3 2 2" xfId="2461" xr:uid="{00000000-0005-0000-0000-0000C3090000}"/>
    <cellStyle name="Normal 3 2 2 2" xfId="2462" xr:uid="{00000000-0005-0000-0000-0000C4090000}"/>
    <cellStyle name="Normal 3 2 2 2 2" xfId="2685" xr:uid="{00000000-0005-0000-0000-0000C5090000}"/>
    <cellStyle name="Normal 3 2 2 2 2 10 2" xfId="2708" xr:uid="{00000000-0005-0000-0000-0000C6090000}"/>
    <cellStyle name="Normal 3 2 2 2 2 2" xfId="2705" xr:uid="{00000000-0005-0000-0000-0000C7090000}"/>
    <cellStyle name="Normal 3 2 3" xfId="2463" xr:uid="{00000000-0005-0000-0000-0000C8090000}"/>
    <cellStyle name="Normal 3 2 4" xfId="2464" xr:uid="{00000000-0005-0000-0000-0000C9090000}"/>
    <cellStyle name="Normal 3 2 5" xfId="2722" xr:uid="{00000000-0005-0000-0000-0000CA090000}"/>
    <cellStyle name="Normal 3 2_08 Thuong mai Tong muc - Diep" xfId="2465" xr:uid="{00000000-0005-0000-0000-0000CB090000}"/>
    <cellStyle name="Normal 3 3" xfId="2466" xr:uid="{00000000-0005-0000-0000-0000CC090000}"/>
    <cellStyle name="Normal 3 3 2" xfId="2724" xr:uid="{00000000-0005-0000-0000-0000CD090000}"/>
    <cellStyle name="Normal 3 3 3" xfId="2723" xr:uid="{00000000-0005-0000-0000-0000CE090000}"/>
    <cellStyle name="Normal 3 4" xfId="2467" xr:uid="{00000000-0005-0000-0000-0000CF090000}"/>
    <cellStyle name="Normal 3 5" xfId="2468" xr:uid="{00000000-0005-0000-0000-0000D0090000}"/>
    <cellStyle name="Normal 3 6" xfId="2469" xr:uid="{00000000-0005-0000-0000-0000D1090000}"/>
    <cellStyle name="Normal 3 7" xfId="2706" xr:uid="{00000000-0005-0000-0000-0000D2090000}"/>
    <cellStyle name="Normal 3 8" xfId="2720" xr:uid="{00000000-0005-0000-0000-0000D3090000}"/>
    <cellStyle name="Normal 3 9" xfId="2727" xr:uid="{00000000-0005-0000-0000-0000D4090000}"/>
    <cellStyle name="Normal 3_01 Don vi HC" xfId="2470" xr:uid="{00000000-0005-0000-0000-0000D5090000}"/>
    <cellStyle name="Normal 30" xfId="2471" xr:uid="{00000000-0005-0000-0000-0000D6090000}"/>
    <cellStyle name="Normal 31" xfId="2472" xr:uid="{00000000-0005-0000-0000-0000D7090000}"/>
    <cellStyle name="Normal 32" xfId="2473" xr:uid="{00000000-0005-0000-0000-0000D8090000}"/>
    <cellStyle name="Normal 33" xfId="2474" xr:uid="{00000000-0005-0000-0000-0000D9090000}"/>
    <cellStyle name="Normal 34" xfId="2475" xr:uid="{00000000-0005-0000-0000-0000DA090000}"/>
    <cellStyle name="Normal 35" xfId="2476" xr:uid="{00000000-0005-0000-0000-0000DB090000}"/>
    <cellStyle name="Normal 36" xfId="2477" xr:uid="{00000000-0005-0000-0000-0000DC090000}"/>
    <cellStyle name="Normal 37" xfId="2478" xr:uid="{00000000-0005-0000-0000-0000DD090000}"/>
    <cellStyle name="Normal 38" xfId="2479" xr:uid="{00000000-0005-0000-0000-0000DE090000}"/>
    <cellStyle name="Normal 39" xfId="2480" xr:uid="{00000000-0005-0000-0000-0000DF090000}"/>
    <cellStyle name="Normal 4" xfId="2481" xr:uid="{00000000-0005-0000-0000-0000E0090000}"/>
    <cellStyle name="Normal 4 2" xfId="2482" xr:uid="{00000000-0005-0000-0000-0000E1090000}"/>
    <cellStyle name="Normal 4 2 2" xfId="2483" xr:uid="{00000000-0005-0000-0000-0000E2090000}"/>
    <cellStyle name="Normal 4 3" xfId="2484" xr:uid="{00000000-0005-0000-0000-0000E3090000}"/>
    <cellStyle name="Normal 4 4" xfId="2485" xr:uid="{00000000-0005-0000-0000-0000E4090000}"/>
    <cellStyle name="Normal 4 5" xfId="2486" xr:uid="{00000000-0005-0000-0000-0000E5090000}"/>
    <cellStyle name="Normal 4 6" xfId="2487" xr:uid="{00000000-0005-0000-0000-0000E6090000}"/>
    <cellStyle name="Normal 4_07 NGTT CN 2012" xfId="2488" xr:uid="{00000000-0005-0000-0000-0000E7090000}"/>
    <cellStyle name="Normal 40" xfId="2489" xr:uid="{00000000-0005-0000-0000-0000E8090000}"/>
    <cellStyle name="Normal 41" xfId="2490" xr:uid="{00000000-0005-0000-0000-0000E9090000}"/>
    <cellStyle name="Normal 42" xfId="2491" xr:uid="{00000000-0005-0000-0000-0000EA090000}"/>
    <cellStyle name="Normal 43" xfId="2492" xr:uid="{00000000-0005-0000-0000-0000EB090000}"/>
    <cellStyle name="Normal 44" xfId="2493" xr:uid="{00000000-0005-0000-0000-0000EC090000}"/>
    <cellStyle name="Normal 45" xfId="2494" xr:uid="{00000000-0005-0000-0000-0000ED090000}"/>
    <cellStyle name="Normal 46" xfId="2495" xr:uid="{00000000-0005-0000-0000-0000EE090000}"/>
    <cellStyle name="Normal 47" xfId="2496" xr:uid="{00000000-0005-0000-0000-0000EF090000}"/>
    <cellStyle name="Normal 48" xfId="2497" xr:uid="{00000000-0005-0000-0000-0000F0090000}"/>
    <cellStyle name="Normal 49" xfId="2498" xr:uid="{00000000-0005-0000-0000-0000F1090000}"/>
    <cellStyle name="Normal 5" xfId="2499" xr:uid="{00000000-0005-0000-0000-0000F2090000}"/>
    <cellStyle name="Normal 5 2" xfId="2500" xr:uid="{00000000-0005-0000-0000-0000F3090000}"/>
    <cellStyle name="Normal 5 3" xfId="2501" xr:uid="{00000000-0005-0000-0000-0000F4090000}"/>
    <cellStyle name="Normal 5 4" xfId="2502" xr:uid="{00000000-0005-0000-0000-0000F5090000}"/>
    <cellStyle name="Normal 5 5" xfId="2503" xr:uid="{00000000-0005-0000-0000-0000F6090000}"/>
    <cellStyle name="Normal 5 6" xfId="2504" xr:uid="{00000000-0005-0000-0000-0000F7090000}"/>
    <cellStyle name="Normal 5_Bieu GDP" xfId="2505" xr:uid="{00000000-0005-0000-0000-0000F8090000}"/>
    <cellStyle name="Normal 50" xfId="2506" xr:uid="{00000000-0005-0000-0000-0000F9090000}"/>
    <cellStyle name="Normal 51" xfId="2507" xr:uid="{00000000-0005-0000-0000-0000FA090000}"/>
    <cellStyle name="Normal 52" xfId="2508" xr:uid="{00000000-0005-0000-0000-0000FB090000}"/>
    <cellStyle name="Normal 53" xfId="2509" xr:uid="{00000000-0005-0000-0000-0000FC090000}"/>
    <cellStyle name="Normal 54" xfId="2510" xr:uid="{00000000-0005-0000-0000-0000FD090000}"/>
    <cellStyle name="Normal 55" xfId="2511" xr:uid="{00000000-0005-0000-0000-0000FE090000}"/>
    <cellStyle name="Normal 56" xfId="2512" xr:uid="{00000000-0005-0000-0000-0000FF090000}"/>
    <cellStyle name="Normal 57" xfId="2513" xr:uid="{00000000-0005-0000-0000-0000000A0000}"/>
    <cellStyle name="Normal 58" xfId="2514" xr:uid="{00000000-0005-0000-0000-0000010A0000}"/>
    <cellStyle name="Normal 59" xfId="2515" xr:uid="{00000000-0005-0000-0000-0000020A0000}"/>
    <cellStyle name="Normal 6" xfId="2516" xr:uid="{00000000-0005-0000-0000-0000030A0000}"/>
    <cellStyle name="Normal 6 2" xfId="2517" xr:uid="{00000000-0005-0000-0000-0000040A0000}"/>
    <cellStyle name="Normal 6 3" xfId="2518" xr:uid="{00000000-0005-0000-0000-0000050A0000}"/>
    <cellStyle name="Normal 6 4" xfId="2519" xr:uid="{00000000-0005-0000-0000-0000060A0000}"/>
    <cellStyle name="Normal 6 5" xfId="2520" xr:uid="{00000000-0005-0000-0000-0000070A0000}"/>
    <cellStyle name="Normal 6 6" xfId="2521" xr:uid="{00000000-0005-0000-0000-0000080A0000}"/>
    <cellStyle name="Normal 6_CS TT TK" xfId="2522" xr:uid="{00000000-0005-0000-0000-0000090A0000}"/>
    <cellStyle name="Normal 60" xfId="2523" xr:uid="{00000000-0005-0000-0000-00000A0A0000}"/>
    <cellStyle name="Normal 61" xfId="2524" xr:uid="{00000000-0005-0000-0000-00000B0A0000}"/>
    <cellStyle name="Normal 62" xfId="2525" xr:uid="{00000000-0005-0000-0000-00000C0A0000}"/>
    <cellStyle name="Normal 63" xfId="2526" xr:uid="{00000000-0005-0000-0000-00000D0A0000}"/>
    <cellStyle name="Normal 64" xfId="2527" xr:uid="{00000000-0005-0000-0000-00000E0A0000}"/>
    <cellStyle name="Normal 65" xfId="2528" xr:uid="{00000000-0005-0000-0000-00000F0A0000}"/>
    <cellStyle name="Normal 66" xfId="2529" xr:uid="{00000000-0005-0000-0000-0000100A0000}"/>
    <cellStyle name="Normal 67" xfId="2530" xr:uid="{00000000-0005-0000-0000-0000110A0000}"/>
    <cellStyle name="Normal 68" xfId="2531" xr:uid="{00000000-0005-0000-0000-0000120A0000}"/>
    <cellStyle name="Normal 69" xfId="2532" xr:uid="{00000000-0005-0000-0000-0000130A0000}"/>
    <cellStyle name="Normal 7" xfId="2533" xr:uid="{00000000-0005-0000-0000-0000140A0000}"/>
    <cellStyle name="Normal 7 2" xfId="2534" xr:uid="{00000000-0005-0000-0000-0000150A0000}"/>
    <cellStyle name="Normal 7 2 2" xfId="2535" xr:uid="{00000000-0005-0000-0000-0000160A0000}"/>
    <cellStyle name="Normal 7 2 3" xfId="2536" xr:uid="{00000000-0005-0000-0000-0000170A0000}"/>
    <cellStyle name="Normal 7 2 4" xfId="2537" xr:uid="{00000000-0005-0000-0000-0000180A0000}"/>
    <cellStyle name="Normal 7 3" xfId="2538" xr:uid="{00000000-0005-0000-0000-0000190A0000}"/>
    <cellStyle name="Normal 7 4" xfId="2539" xr:uid="{00000000-0005-0000-0000-00001A0A0000}"/>
    <cellStyle name="Normal 7 4 2" xfId="2707" xr:uid="{00000000-0005-0000-0000-00001B0A0000}"/>
    <cellStyle name="Normal 7 5" xfId="2540" xr:uid="{00000000-0005-0000-0000-00001C0A0000}"/>
    <cellStyle name="Normal 7 6" xfId="2541" xr:uid="{00000000-0005-0000-0000-00001D0A0000}"/>
    <cellStyle name="Normal 7 7" xfId="2542" xr:uid="{00000000-0005-0000-0000-00001E0A0000}"/>
    <cellStyle name="Normal 7_Bieu GDP" xfId="2543" xr:uid="{00000000-0005-0000-0000-00001F0A0000}"/>
    <cellStyle name="Normal 70" xfId="2544" xr:uid="{00000000-0005-0000-0000-0000200A0000}"/>
    <cellStyle name="Normal 71" xfId="2545" xr:uid="{00000000-0005-0000-0000-0000210A0000}"/>
    <cellStyle name="Normal 72" xfId="2546" xr:uid="{00000000-0005-0000-0000-0000220A0000}"/>
    <cellStyle name="Normal 73" xfId="2547" xr:uid="{00000000-0005-0000-0000-0000230A0000}"/>
    <cellStyle name="Normal 74" xfId="2548" xr:uid="{00000000-0005-0000-0000-0000240A0000}"/>
    <cellStyle name="Normal 75" xfId="2549" xr:uid="{00000000-0005-0000-0000-0000250A0000}"/>
    <cellStyle name="Normal 76" xfId="2550" xr:uid="{00000000-0005-0000-0000-0000260A0000}"/>
    <cellStyle name="Normal 77" xfId="2551" xr:uid="{00000000-0005-0000-0000-0000270A0000}"/>
    <cellStyle name="Normal 78" xfId="2552" xr:uid="{00000000-0005-0000-0000-0000280A0000}"/>
    <cellStyle name="Normal 79" xfId="2553" xr:uid="{00000000-0005-0000-0000-0000290A0000}"/>
    <cellStyle name="Normal 8" xfId="2554" xr:uid="{00000000-0005-0000-0000-00002A0A0000}"/>
    <cellStyle name="Normal 8 2" xfId="2555" xr:uid="{00000000-0005-0000-0000-00002B0A0000}"/>
    <cellStyle name="Normal 8 2 2" xfId="2556" xr:uid="{00000000-0005-0000-0000-00002C0A0000}"/>
    <cellStyle name="Normal 8 2 3" xfId="2557" xr:uid="{00000000-0005-0000-0000-00002D0A0000}"/>
    <cellStyle name="Normal 8 2 4" xfId="2558" xr:uid="{00000000-0005-0000-0000-00002E0A0000}"/>
    <cellStyle name="Normal 8 2_CS TT TK" xfId="2559" xr:uid="{00000000-0005-0000-0000-00002F0A0000}"/>
    <cellStyle name="Normal 8 3" xfId="2560" xr:uid="{00000000-0005-0000-0000-0000300A0000}"/>
    <cellStyle name="Normal 8 4" xfId="2561" xr:uid="{00000000-0005-0000-0000-0000310A0000}"/>
    <cellStyle name="Normal 8 5" xfId="2562" xr:uid="{00000000-0005-0000-0000-0000320A0000}"/>
    <cellStyle name="Normal 8 6" xfId="2563" xr:uid="{00000000-0005-0000-0000-0000330A0000}"/>
    <cellStyle name="Normal 8 7" xfId="2564" xr:uid="{00000000-0005-0000-0000-0000340A0000}"/>
    <cellStyle name="Normal 8_Bieu GDP" xfId="2565" xr:uid="{00000000-0005-0000-0000-0000350A0000}"/>
    <cellStyle name="Normal 80" xfId="2566" xr:uid="{00000000-0005-0000-0000-0000360A0000}"/>
    <cellStyle name="Normal 81" xfId="2567" xr:uid="{00000000-0005-0000-0000-0000370A0000}"/>
    <cellStyle name="Normal 82" xfId="2568" xr:uid="{00000000-0005-0000-0000-0000380A0000}"/>
    <cellStyle name="Normal 83" xfId="2569" xr:uid="{00000000-0005-0000-0000-0000390A0000}"/>
    <cellStyle name="Normal 84" xfId="2570" xr:uid="{00000000-0005-0000-0000-00003A0A0000}"/>
    <cellStyle name="Normal 85" xfId="2571" xr:uid="{00000000-0005-0000-0000-00003B0A0000}"/>
    <cellStyle name="Normal 86" xfId="2572" xr:uid="{00000000-0005-0000-0000-00003C0A0000}"/>
    <cellStyle name="Normal 87" xfId="2573" xr:uid="{00000000-0005-0000-0000-00003D0A0000}"/>
    <cellStyle name="Normal 88" xfId="2574" xr:uid="{00000000-0005-0000-0000-00003E0A0000}"/>
    <cellStyle name="Normal 89" xfId="2575" xr:uid="{00000000-0005-0000-0000-00003F0A0000}"/>
    <cellStyle name="Normal 9" xfId="2576" xr:uid="{00000000-0005-0000-0000-0000400A0000}"/>
    <cellStyle name="Normal 9 2" xfId="2577" xr:uid="{00000000-0005-0000-0000-0000410A0000}"/>
    <cellStyle name="Normal 9 3" xfId="2578" xr:uid="{00000000-0005-0000-0000-0000420A0000}"/>
    <cellStyle name="Normal 9 4" xfId="2579" xr:uid="{00000000-0005-0000-0000-0000430A0000}"/>
    <cellStyle name="Normal 9_FDI " xfId="2580" xr:uid="{00000000-0005-0000-0000-0000440A0000}"/>
    <cellStyle name="Normal 90" xfId="2581" xr:uid="{00000000-0005-0000-0000-0000450A0000}"/>
    <cellStyle name="Normal 91" xfId="2582" xr:uid="{00000000-0005-0000-0000-0000460A0000}"/>
    <cellStyle name="Normal 92" xfId="2583" xr:uid="{00000000-0005-0000-0000-0000470A0000}"/>
    <cellStyle name="Normal 93" xfId="2584" xr:uid="{00000000-0005-0000-0000-0000480A0000}"/>
    <cellStyle name="Normal 94" xfId="2585" xr:uid="{00000000-0005-0000-0000-0000490A0000}"/>
    <cellStyle name="Normal 95" xfId="2586" xr:uid="{00000000-0005-0000-0000-00004A0A0000}"/>
    <cellStyle name="Normal 96" xfId="2587" xr:uid="{00000000-0005-0000-0000-00004B0A0000}"/>
    <cellStyle name="Normal 97" xfId="2588" xr:uid="{00000000-0005-0000-0000-00004C0A0000}"/>
    <cellStyle name="Normal 98" xfId="2589" xr:uid="{00000000-0005-0000-0000-00004D0A0000}"/>
    <cellStyle name="Normal 99" xfId="2590" xr:uid="{00000000-0005-0000-0000-00004E0A0000}"/>
    <cellStyle name="Normal_02NN" xfId="2663" xr:uid="{00000000-0005-0000-0000-00004F0A0000}"/>
    <cellStyle name="Normal_03&amp;04CN" xfId="2665" xr:uid="{00000000-0005-0000-0000-0000500A0000}"/>
    <cellStyle name="Normal_05XD 2" xfId="2682" xr:uid="{00000000-0005-0000-0000-0000510A0000}"/>
    <cellStyle name="Normal_05XD_Dautu(6-2011)" xfId="2667" xr:uid="{00000000-0005-0000-0000-0000520A0000}"/>
    <cellStyle name="Normal_06DTNN" xfId="2670" xr:uid="{00000000-0005-0000-0000-0000530A0000}"/>
    <cellStyle name="Normal_07gia" xfId="2671" xr:uid="{00000000-0005-0000-0000-0000540A0000}"/>
    <cellStyle name="Normal_07VT" xfId="2672" xr:uid="{00000000-0005-0000-0000-0000550A0000}"/>
    <cellStyle name="Normal_08tmt3" xfId="2673" xr:uid="{00000000-0005-0000-0000-0000560A0000}"/>
    <cellStyle name="Normal_Bieu04.072" xfId="2674" xr:uid="{00000000-0005-0000-0000-0000570A0000}"/>
    <cellStyle name="Normal_Book2" xfId="2675" xr:uid="{00000000-0005-0000-0000-0000580A0000}"/>
    <cellStyle name="Normal_Dau tu 2" xfId="2684" xr:uid="{00000000-0005-0000-0000-0000590A0000}"/>
    <cellStyle name="Normal_Dautu" xfId="2687" xr:uid="{00000000-0005-0000-0000-00005A0A0000}"/>
    <cellStyle name="Normal_Gui Vu TH-Bao cao nhanh VDT 2006" xfId="2676" xr:uid="{00000000-0005-0000-0000-00005B0A0000}"/>
    <cellStyle name="Normal_Sheet1 2" xfId="2710" xr:uid="{00000000-0005-0000-0000-00005C0A0000}"/>
    <cellStyle name="Normal_Sheet5 2 2" xfId="2709" xr:uid="{00000000-0005-0000-0000-00005D0A0000}"/>
    <cellStyle name="Normal_solieu gdp 2" xfId="1" xr:uid="{00000000-0005-0000-0000-00005E0A0000}"/>
    <cellStyle name="Normal_SPT3-96" xfId="2666" xr:uid="{00000000-0005-0000-0000-00005F0A0000}"/>
    <cellStyle name="Normal_SPT3-96_Bieu 012011 2" xfId="2683" xr:uid="{00000000-0005-0000-0000-0000600A0000}"/>
    <cellStyle name="Normal_SPT3-96_Bieudautu_Dautu(6-2011)" xfId="2677" xr:uid="{00000000-0005-0000-0000-0000610A0000}"/>
    <cellStyle name="Normal_SPT3-96_Van tai12.2010" xfId="2678" xr:uid="{00000000-0005-0000-0000-0000620A0000}"/>
    <cellStyle name="Normal_VT- TM Diep" xfId="2679" xr:uid="{00000000-0005-0000-0000-0000630A0000}"/>
    <cellStyle name="Normal_Xl0000141" xfId="2664" xr:uid="{00000000-0005-0000-0000-0000640A0000}"/>
    <cellStyle name="Normal_Xl0000156" xfId="2680" xr:uid="{00000000-0005-0000-0000-0000650A0000}"/>
    <cellStyle name="Normal_Xl0000163" xfId="2681" xr:uid="{00000000-0005-0000-0000-0000660A0000}"/>
    <cellStyle name="Normal1" xfId="2591" xr:uid="{00000000-0005-0000-0000-0000670A0000}"/>
    <cellStyle name="Normal1 2" xfId="2592" xr:uid="{00000000-0005-0000-0000-0000680A0000}"/>
    <cellStyle name="Normal1 3" xfId="2593" xr:uid="{00000000-0005-0000-0000-0000690A0000}"/>
    <cellStyle name="Note 2" xfId="2594" xr:uid="{00000000-0005-0000-0000-00006A0A0000}"/>
    <cellStyle name="Output 2" xfId="2595" xr:uid="{00000000-0005-0000-0000-00006B0A0000}"/>
    <cellStyle name="Percent [2]" xfId="2596" xr:uid="{00000000-0005-0000-0000-00006C0A0000}"/>
    <cellStyle name="Percent 2" xfId="2597" xr:uid="{00000000-0005-0000-0000-00006D0A0000}"/>
    <cellStyle name="Percent 2 2" xfId="2598" xr:uid="{00000000-0005-0000-0000-00006E0A0000}"/>
    <cellStyle name="Percent 2 3" xfId="2599" xr:uid="{00000000-0005-0000-0000-00006F0A0000}"/>
    <cellStyle name="Percent 3" xfId="2600" xr:uid="{00000000-0005-0000-0000-0000700A0000}"/>
    <cellStyle name="Percent 3 2" xfId="2601" xr:uid="{00000000-0005-0000-0000-0000710A0000}"/>
    <cellStyle name="Percent 3 3" xfId="2602" xr:uid="{00000000-0005-0000-0000-0000720A0000}"/>
    <cellStyle name="Percent 4" xfId="2603" xr:uid="{00000000-0005-0000-0000-0000730A0000}"/>
    <cellStyle name="Percent 4 2" xfId="2604" xr:uid="{00000000-0005-0000-0000-0000740A0000}"/>
    <cellStyle name="Percent 4 3" xfId="2605" xr:uid="{00000000-0005-0000-0000-0000750A0000}"/>
    <cellStyle name="Percent 4 4" xfId="2606" xr:uid="{00000000-0005-0000-0000-0000760A0000}"/>
    <cellStyle name="Percent 5" xfId="2607" xr:uid="{00000000-0005-0000-0000-0000770A0000}"/>
    <cellStyle name="Percent 5 2" xfId="2608" xr:uid="{00000000-0005-0000-0000-0000780A0000}"/>
    <cellStyle name="Percent 5 3" xfId="2609" xr:uid="{00000000-0005-0000-0000-0000790A0000}"/>
    <cellStyle name="Style 1" xfId="2610" xr:uid="{00000000-0005-0000-0000-00007A0A0000}"/>
    <cellStyle name="Style 10" xfId="2611" xr:uid="{00000000-0005-0000-0000-00007B0A0000}"/>
    <cellStyle name="Style 11" xfId="2612" xr:uid="{00000000-0005-0000-0000-00007C0A0000}"/>
    <cellStyle name="Style 2" xfId="2613" xr:uid="{00000000-0005-0000-0000-00007D0A0000}"/>
    <cellStyle name="Style 3" xfId="2614" xr:uid="{00000000-0005-0000-0000-00007E0A0000}"/>
    <cellStyle name="Style 4" xfId="2615" xr:uid="{00000000-0005-0000-0000-00007F0A0000}"/>
    <cellStyle name="Style 5" xfId="2616" xr:uid="{00000000-0005-0000-0000-0000800A0000}"/>
    <cellStyle name="Style 6" xfId="2617" xr:uid="{00000000-0005-0000-0000-0000810A0000}"/>
    <cellStyle name="Style 7" xfId="2618" xr:uid="{00000000-0005-0000-0000-0000820A0000}"/>
    <cellStyle name="Style 8" xfId="2619" xr:uid="{00000000-0005-0000-0000-0000830A0000}"/>
    <cellStyle name="Style 9" xfId="2620" xr:uid="{00000000-0005-0000-0000-0000840A0000}"/>
    <cellStyle name="Style1" xfId="2621" xr:uid="{00000000-0005-0000-0000-0000850A0000}"/>
    <cellStyle name="Style2" xfId="2622" xr:uid="{00000000-0005-0000-0000-0000860A0000}"/>
    <cellStyle name="Style3" xfId="2623" xr:uid="{00000000-0005-0000-0000-0000870A0000}"/>
    <cellStyle name="Style4" xfId="2624" xr:uid="{00000000-0005-0000-0000-0000880A0000}"/>
    <cellStyle name="Style5" xfId="2625" xr:uid="{00000000-0005-0000-0000-0000890A0000}"/>
    <cellStyle name="Style6" xfId="2626" xr:uid="{00000000-0005-0000-0000-00008A0A0000}"/>
    <cellStyle name="Style7" xfId="2627" xr:uid="{00000000-0005-0000-0000-00008B0A0000}"/>
    <cellStyle name="subhead" xfId="2628" xr:uid="{00000000-0005-0000-0000-00008C0A0000}"/>
    <cellStyle name="thvt" xfId="2629" xr:uid="{00000000-0005-0000-0000-00008D0A0000}"/>
    <cellStyle name="Total 2" xfId="2630" xr:uid="{00000000-0005-0000-0000-00008E0A0000}"/>
    <cellStyle name="Total 3" xfId="2631" xr:uid="{00000000-0005-0000-0000-00008F0A0000}"/>
    <cellStyle name="Total 4" xfId="2632" xr:uid="{00000000-0005-0000-0000-0000900A0000}"/>
    <cellStyle name="Total 5" xfId="2633" xr:uid="{00000000-0005-0000-0000-0000910A0000}"/>
    <cellStyle name="Total 6" xfId="2634" xr:uid="{00000000-0005-0000-0000-0000920A0000}"/>
    <cellStyle name="Total 7" xfId="2635" xr:uid="{00000000-0005-0000-0000-0000930A0000}"/>
    <cellStyle name="Total 8" xfId="2636" xr:uid="{00000000-0005-0000-0000-0000940A0000}"/>
    <cellStyle name="Total 9" xfId="2637" xr:uid="{00000000-0005-0000-0000-0000950A0000}"/>
    <cellStyle name="Warning Text 2" xfId="2638" xr:uid="{00000000-0005-0000-0000-0000960A0000}"/>
    <cellStyle name="xanh" xfId="2639" xr:uid="{00000000-0005-0000-0000-0000970A0000}"/>
    <cellStyle name="xuan" xfId="2640" xr:uid="{00000000-0005-0000-0000-0000980A0000}"/>
    <cellStyle name="ปกติ_gdp2006q4" xfId="2641" xr:uid="{00000000-0005-0000-0000-0000990A0000}"/>
    <cellStyle name=" [0.00]_ Att. 1- Cover" xfId="2642" xr:uid="{00000000-0005-0000-0000-00009A0A0000}"/>
    <cellStyle name="_ Att. 1- Cover" xfId="2643" xr:uid="{00000000-0005-0000-0000-00009B0A0000}"/>
    <cellStyle name="?_ Att. 1- Cover" xfId="2644" xr:uid="{00000000-0005-0000-0000-00009C0A0000}"/>
    <cellStyle name="똿뗦먛귟 [0.00]_PRODUCT DETAIL Q1" xfId="2645" xr:uid="{00000000-0005-0000-0000-00009D0A0000}"/>
    <cellStyle name="똿뗦먛귟_PRODUCT DETAIL Q1" xfId="2646" xr:uid="{00000000-0005-0000-0000-00009E0A0000}"/>
    <cellStyle name="믅됞 [0.00]_PRODUCT DETAIL Q1" xfId="2647" xr:uid="{00000000-0005-0000-0000-00009F0A0000}"/>
    <cellStyle name="믅됞_PRODUCT DETAIL Q1" xfId="2648" xr:uid="{00000000-0005-0000-0000-0000A00A0000}"/>
    <cellStyle name="백분율_95" xfId="2649" xr:uid="{00000000-0005-0000-0000-0000A10A0000}"/>
    <cellStyle name="뷭?_BOOKSHIP" xfId="2650" xr:uid="{00000000-0005-0000-0000-0000A20A0000}"/>
    <cellStyle name="콤마 [0]_1202" xfId="2651" xr:uid="{00000000-0005-0000-0000-0000A30A0000}"/>
    <cellStyle name="콤마_1202" xfId="2652" xr:uid="{00000000-0005-0000-0000-0000A40A0000}"/>
    <cellStyle name="통화 [0]_1202" xfId="2653" xr:uid="{00000000-0005-0000-0000-0000A50A0000}"/>
    <cellStyle name="통화_1202" xfId="2654" xr:uid="{00000000-0005-0000-0000-0000A60A0000}"/>
    <cellStyle name="표준_(정보부문)월별인원계획" xfId="2655" xr:uid="{00000000-0005-0000-0000-0000A70A0000}"/>
    <cellStyle name="一般_00Q3902REV.1" xfId="2656" xr:uid="{00000000-0005-0000-0000-0000A80A0000}"/>
    <cellStyle name="千分位[0]_00Q3902REV.1" xfId="2657" xr:uid="{00000000-0005-0000-0000-0000A90A0000}"/>
    <cellStyle name="千分位_00Q3902REV.1" xfId="2658" xr:uid="{00000000-0005-0000-0000-0000AA0A0000}"/>
    <cellStyle name="標準_list of commodities" xfId="2659" xr:uid="{00000000-0005-0000-0000-0000AB0A0000}"/>
    <cellStyle name="貨幣 [0]_00Q3902REV.1" xfId="2660" xr:uid="{00000000-0005-0000-0000-0000AC0A0000}"/>
    <cellStyle name="貨幣[0]_BRE" xfId="2661" xr:uid="{00000000-0005-0000-0000-0000AD0A0000}"/>
    <cellStyle name="貨幣_00Q3902REV.1" xfId="2662" xr:uid="{00000000-0005-0000-0000-0000AE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%2010\Downloads\So%20lieu%20SKKT%20T9%20-2024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h&#224;nh/Bao%20cao%20Tong%20hop%20KTXH/Bao%20cao%20Tong%20hop%20nam%202021/So%20lieu/Documents%20and%20Settings/tqvuong/Local%20Settings/Temporary%20Internet%20Files/Content.IE5/O5IZ0TU7/Hieu/Data/Nien%20giam/Hoan/Nien%20giam%2095-2002/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XXXXX_XX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QD cua "/>
      <sheetName val="_x000c__x0000__x0000__x0000__x0000__x0000__x0000__x0000__x000d__x0000__x0000__x0000_"/>
      <sheetName val="_x0000__x000f__x0000__x0000__x0000_‚ž½"/>
      <sheetName val="Temp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DC2@ï4"/>
      <sheetName val="T[ 131"/>
      <sheetName val="Op"/>
      <sheetName val="gia x"/>
      <sheetName val="⁋㌱Ա"/>
      <sheetName val="chieud_x0005_"/>
      <sheetName val="Op mai 2_x000c_"/>
      <sheetName val="Cong ban 1,5„—_x0013_"/>
      <sheetName val="_x0014_M01"/>
      <sheetName val="QD cua HDQ²_x0000__x0000_)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DC0#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  <sheetName val="I_x0005_"/>
      <sheetName val="QUY IV _x0005_"/>
      <sheetName val="_x000d_â_x0005_"/>
      <sheetName val="co_x0005_"/>
      <sheetName val="t"/>
      <sheetName val="CV den"/>
      <sheetName val="Cong ban "/>
      <sheetName val="Opmai 280"/>
      <sheetName val="M pc_x0006_CamPh"/>
      <sheetName val="gia x may"/>
      <sheetName val="_x000c__x000d_"/>
      <sheetName val="_x000f_‚ž½"/>
      <sheetName val="_x000d_âOŽ"/>
      <sheetName val="_x000a_âO"/>
      <sheetName val="_x000f__x0005_"/>
      <sheetName val="_x000c__x000a_"/>
      <sheetName val="_x000a_âOŽ"/>
      <sheetName val="KHTS_x000d_2"/>
      <sheetName val="luongtang12"/>
      <sheetName val="?????????_x0006_????????????_x0006_???"/>
      <sheetName val="_x000f_︀ᇕ԰缀"/>
      <sheetName val="_x000f_‚竈_x0013_"/>
      <sheetName val="_x000f_‚헾】"/>
      <sheetName val="_x000f_‚眨,"/>
      <sheetName val="_x000f_‚禈."/>
      <sheetName val="_x000f_‚稸1"/>
      <sheetName val="_x000c__x000d_Õ"/>
      <sheetName val="_x000f_䠀᡿谀᡿︀"/>
      <sheetName val="t1-01"/>
      <sheetName val="CV dentrong tong"/>
      <sheetName val="_x000a_âO԰"/>
      <sheetName val="Cong ban  _x0004__x0003_"/>
      <sheetName val="_x000f_‚嫌_x001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/>
      <sheetData sheetId="467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/>
      <sheetData sheetId="482"/>
      <sheetData sheetId="483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/>
      <sheetData sheetId="582" refreshError="1"/>
      <sheetData sheetId="583" refreshError="1"/>
      <sheetData sheetId="584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/>
      <sheetData sheetId="612"/>
      <sheetData sheetId="613"/>
      <sheetData sheetId="614"/>
      <sheetData sheetId="615" refreshError="1"/>
      <sheetData sheetId="616" refreshError="1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  <sheetData sheetId="704" refreshError="1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 refreshError="1"/>
      <sheetData sheetId="804"/>
      <sheetData sheetId="805"/>
      <sheetData sheetId="806"/>
      <sheetData sheetId="807" refreshError="1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Tongquan"/>
      <sheetName val="1.GRDP"/>
      <sheetName val="4.NN"/>
      <sheetName val="5"/>
      <sheetName val="6.IIP"/>
      <sheetName val="7.SPCN"/>
      <sheetName val="8.TK"/>
      <sheetName val="9.TT"/>
      <sheetName val="10.TTĐ"/>
      <sheetName val="11.TM"/>
      <sheetName val="12.BL"/>
      <sheetName val="13.DTVT"/>
      <sheetName val="14.KLVT"/>
      <sheetName val="15.ThuNS"/>
      <sheetName val="16.ChiNS"/>
      <sheetName val="17.NH"/>
      <sheetName val="18.CPI"/>
      <sheetName val="19.NK"/>
      <sheetName val="20.XK"/>
      <sheetName val="20.VĐTPT"/>
      <sheetName val="21.VDTNS"/>
      <sheetName val="22.DTC"/>
      <sheetName val="24.NLMT"/>
      <sheetName val="25.Thuhut"/>
      <sheetName val="26.DKDN"/>
      <sheetName val="GQVL"/>
      <sheetName val="L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9">
          <cell r="D9">
            <v>48.44955811400586</v>
          </cell>
        </row>
        <row r="10">
          <cell r="D10">
            <v>32.63639602739525</v>
          </cell>
        </row>
        <row r="17">
          <cell r="D17">
            <v>70.762930098896348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  <sheetName val="DATA"/>
      <sheetName val="CH"/>
      <sheetName val="LN"/>
      <sheetName val="TONGHOP"/>
      <sheetName val="GHI CHU"/>
      <sheetName val="MTL$-PRODTANO-AG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Sheet1"/>
      <sheetName val="Sheet2"/>
      <sheetName val="Sheet3"/>
      <sheetName val="Sheet4"/>
      <sheetName val="Sheet5"/>
      <sheetName val="CN"/>
      <sheetName val="Capphoivua"/>
      <sheetName val="Gia VL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NC10"/>
      <sheetName val="VL10"/>
      <sheetName val="CFmay10"/>
      <sheetName val="627(10)"/>
      <sheetName val="T1"/>
      <sheetName val="TH du toan "/>
      <sheetName val="Du toan "/>
      <sheetName val="C.Tinh"/>
      <sheetName val="TK_cap"/>
      <sheetName val="MTO REV.2(ARMOR)"/>
      <sheetName val="Bang gia ca may"/>
      <sheetName val="Bang luong CB"/>
      <sheetName val="Bang P.tich CT"/>
      <sheetName val="D.toan chi tiet"/>
      <sheetName val="Bang TH Dtoan"/>
      <sheetName val="XXXXXXXX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KL DUONG DC L = 90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tong hop"/>
      <sheetName val="phan tich DG"/>
      <sheetName val="gia vat lieu"/>
      <sheetName val="gia xe may"/>
      <sheetName val="gia nhan cong"/>
      <sheetName val="XL4Test5"/>
      <sheetName val="Sua (2)"/>
      <sheetName val="Sua"/>
      <sheetName val="DGKSDA"/>
      <sheetName val="TH_BVTC"/>
      <sheetName val="BVTC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MTL__INTER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TongHopSuaLoé"/>
      <sheetName val="Bang ke chi tiet 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Bang TH Dtman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Phieu cao do K95"/>
      <sheetName val="Lop 1 K98"/>
      <sheetName val="KTQT-AFC"/>
      <sheetName val="KTQT-KH"/>
      <sheetName val="CLDG"/>
      <sheetName val="CLKL"/>
      <sheetName val="Bang du toan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5"/>
      <sheetName val="TK211"/>
      <sheetName val="TK214"/>
      <sheetName val="BPBKH"/>
      <sheetName val="TK 331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uၡn"/>
      <sheetName val="km345+400-km345+500 (6'-"/>
      <sheetName val="T9"/>
      <sheetName val="T6"/>
      <sheetName val="T3"/>
      <sheetName val="T10"/>
      <sheetName val="T2"/>
      <sheetName val="SD0"/>
      <sheetName val="KL DUONG DC L_x0004_Í"/>
      <sheetName val="Y_x0004_ÏY_x0004_ÐY_x0004_ÑY_x0004_"/>
      <sheetName val="Y_x0004_ÝY_x0004_ÞY_x0004_ßY_x0004_"/>
      <sheetName val="Y_x0004_éY_x0004_êY_x0004_ëY_x0004_"/>
      <sheetName val="Y_x0004_õY_x0004_öY_x0004_÷Y_x0004_"/>
      <sheetName val="_x0001_Y_x0004__x0001__x0001_Y_x0004__x0002__x0001_Y_x0004__x0003__x0001_Y_x0004_"/>
      <sheetName val="_x0001_Y_x0004__x000d__x0001_Y_x0004__x000e__x0001_Y_x0004__x000f__x0001_Y_x0004_"/>
      <sheetName val="_x0001_Y_x0004__x0019__x0001_Y_x0004__x001a__x0001_Y_x0004__x001b__x0001_Y_x0004_"/>
      <sheetName val="_x0001_Y_x0004_&amp;_x0001_Y_x0004_'_x0001_Y_x0004_(_x0001_Y_x0004_"/>
      <sheetName val="_x0001_Y_x0004_2_x0001_Y_x0004_3_x0001_Y_x0004_4_x0001_Y_x0004_"/>
      <sheetName val="_x0001_Y_x0004_&gt;_x0001_Y_x0004_?_x0001_Y_x0004_@_x0001_Y_x0004_"/>
      <sheetName val="_x0001_Y_x0004_J_x0001_Y_x0004_K_x0001_Y_x0004_L_x0001_Y_x0004_"/>
      <sheetName val="Co quan TCT"/>
      <sheetName val="BOT"/>
      <sheetName val="BOT (PA chon)"/>
      <sheetName val="Yaly &amp; Ri Ninh"/>
      <sheetName val="Thuy dien Na Loi"/>
      <sheetName val="mau c47"/>
      <sheetName val="km337+136-ki337-350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Thang 1"/>
      <sheetName val="Thang 10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uong con' vu hcm (6)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ccvo12q405   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dap dat bo phai"/>
      <sheetName val="dap btrai 3-4"/>
      <sheetName val="dap bo trai tang 1-2"/>
      <sheetName val="thep cs+dtc"/>
      <sheetName val="ha luu"/>
      <sheetName val="mai kenh(bo xung)"/>
      <sheetName val="dtran 1-2"/>
      <sheetName val="be tieu nang"/>
      <sheetName val="san sau"/>
      <sheetName val="dam chan de thuoc dap tran"/>
      <sheetName val="dtran3,7"/>
      <sheetName val="KI£M K£"/>
      <sheetName val="dt 8-12"/>
      <sheetName val="M KENH(dk)"/>
      <sheetName val="t chan"/>
      <sheetName val="cp cong va thep bp tang2-7"/>
      <sheetName val="thep cxdtran"/>
      <sheetName val="dtran13-15"/>
      <sheetName val="mtran tang 8-12"/>
      <sheetName val="cgt-bai sua chua"/>
      <sheetName val="CGT nm+dbp"/>
      <sheetName val="DC GIAO THONG DC4-DC8 "/>
      <sheetName val="CGT DTRAN DC1-3 "/>
      <sheetName val="dbtrai tang v-xi "/>
      <sheetName val="dbo trai tang12-15"/>
      <sheetName val="DT KENH DAN RA TC-GCMK"/>
      <sheetName val="1380"/>
      <sheetName val="1381"/>
      <sheetName val="1382"/>
      <sheetName val="1383"/>
      <sheetName val="1384"/>
      <sheetName val="1385"/>
      <sheetName val="1387"/>
      <sheetName val="138"/>
      <sheetName val="141"/>
      <sheetName val="311-1"/>
      <sheetName val="3112"/>
      <sheetName val="3113"/>
      <sheetName val="3881-dl"/>
      <sheetName val="3882"/>
      <sheetName val="3881"/>
      <sheetName val="131-2"/>
      <sheetName val="1386"/>
      <sheetName val="131-1"/>
      <sheetName val="3882-l"/>
      <sheetName val="Giao"/>
      <sheetName val="CHIET TINH"/>
      <sheetName val="Bang Gia VL"/>
      <sheetName val="Tong Hop KP"/>
      <sheetName val=" DON GIA"/>
      <sheetName val="CHIET TINH THEO KH.SAT"/>
      <sheetName val="Con NCS thu"/>
      <sheetName val="BHCond_Batch"/>
      <sheetName val="KHTT"/>
      <sheetName val="KHCBthan"/>
      <sheetName val="KHTTthan"/>
      <sheetName val="KHPC"/>
      <sheetName val="KHPCthan"/>
      <sheetName val="BC tån kho than"/>
      <sheetName val="KHPCthan2002"/>
      <sheetName val="VCTT"/>
      <sheetName val="VCTh"/>
      <sheetName val="143"/>
      <sheetName val="161"/>
      <sheetName val="162"/>
      <sheetName val="163"/>
      <sheetName val="164"/>
      <sheetName val="171"/>
      <sheetName val="172"/>
      <sheetName val="310"/>
      <sheetName val="320"/>
      <sheetName val="330"/>
      <sheetName val="360"/>
      <sheetName val="410"/>
      <sheetName val="420"/>
      <sheetName val="500"/>
      <sheetName val="GIAO TBI"/>
      <sheetName val="20000000"/>
      <sheetName val="BKmua vao"/>
      <sheetName val="BKBan ra"/>
      <sheetName val="BCsudunghd"/>
      <sheetName val="TOkhaithue"/>
      <sheetName val="MTL$-JDTTY"/>
      <sheetName val="A6"/>
      <sheetName val="5 nam (tach)"/>
      <sheetName val="5 nam (tach) (2)"/>
      <sheetName val="KH 2003"/>
      <sheetName val="shorequant"/>
      <sheetName val="MV06"/>
      <sheetName val="BR06"/>
      <sheetName val="TH06"/>
      <sheetName val="TL10PH"/>
      <sheetName val="bth "/>
      <sheetName val="Khoan"/>
      <sheetName val="cvc"/>
      <sheetName val="bcl "/>
      <sheetName val="6 T-2003"/>
      <sheetName val="T1-04"/>
      <sheetName val="T2-04 "/>
      <sheetName val="T3-04"/>
      <sheetName val="T4-04 "/>
      <sheetName val="T5-04  "/>
      <sheetName val="T6-04  "/>
      <sheetName val="QUY II"/>
      <sheetName val="QUY III"/>
      <sheetName val="BIABAO"/>
      <sheetName val="PHAN TICH VAT TU NGANG"/>
      <sheetName val="BANG DU TOAN DRC"/>
      <sheetName val="DIEN GIAI TIEN LUONG"/>
      <sheetName val="TONGKET"/>
      <sheetName val="TMINH"/>
      <sheetName val="CHIET TINH DON GIA"/>
      <sheetName val="KHOILUONG"/>
      <sheetName val="THIETBI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LEGEND"/>
      <sheetName val="Outlets"/>
      <sheetName val="PGs"/>
      <sheetName val="KHo152"/>
      <sheetName val="Kho153"/>
      <sheetName val="Bia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BKNHAP"/>
      <sheetName val="BKX"/>
      <sheetName val="MSVT"/>
      <sheetName val="MSSP"/>
      <sheetName val="§V"/>
      <sheetName val="N-X -T"/>
      <sheetName val="ESTI."/>
      <sheetName val="DI-ESTI"/>
      <sheetName val="Lists"/>
      <sheetName val="bang tinh chi phi KSSB"/>
      <sheetName val="bang ke khoi luong"/>
      <sheetName val="bang tinh don gia khao sat"/>
      <sheetName val="bu nha cong"/>
      <sheetName val="phu cap"/>
      <sheetName val="bang luong"/>
      <sheetName val="bangtinhchiphi"/>
      <sheetName val="VC-bocdo"/>
      <sheetName val="Chiettinh"/>
      <sheetName val="Chiphi"/>
      <sheetName val="T-nghiem"/>
      <sheetName val="T.hop-TN"/>
      <sheetName val="TH-DIEN"/>
      <sheetName val="KS-Thietke"/>
      <sheetName val="Vattu-tuphan"/>
      <sheetName val="Pbtru-trungthe"/>
      <sheetName val="PBcapABC"/>
      <sheetName val="vtthop"/>
      <sheetName val="BangTTKLQIV2000"/>
      <sheetName val="THTKnam 2000"/>
      <sheetName val="Kho than 9 thang"/>
      <sheetName val="KLQIII"/>
      <sheetName val="KL6thang"/>
      <sheetName val="KLQIV"/>
      <sheetName val="KL2000"/>
      <sheetName val="Kho gach 9 thang"/>
      <sheetName val="Kho gach2000"/>
      <sheetName val="BM moiBC2000"/>
      <sheetName val="KLQI2001"/>
      <sheetName val="KLQII2001"/>
      <sheetName val="BC ton kho than QI2001"/>
      <sheetName val="TonkhoQII"/>
      <sheetName val="THTon khoQ1&amp;GC"/>
      <sheetName val="TH ton kho 6 thang"/>
      <sheetName val="KL6 thang"/>
      <sheetName val="TKho QIV2000"/>
      <sheetName val="Ton kho 6 thang 2001"/>
      <sheetName val="KL QIV2001"/>
      <sheetName val="KL QI 2002"/>
      <sheetName val="Disch"/>
      <sheetName val="Pack"/>
      <sheetName val="Delivery"/>
      <sheetName val="M50"/>
      <sheetName val="M48"/>
      <sheetName val="M45"/>
      <sheetName val="M38"/>
      <sheetName val="D.Order"/>
      <sheetName val="Report"/>
      <sheetName val="Report.Delivery"/>
      <sheetName val="Monthly"/>
      <sheetName val="km342+500-km342+690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Mÿÿ$-PRODÿÿÿÿ-UG"/>
      <sheetName val="MTL$-PÿÿDTANK-AG"/>
      <sheetName val="Thong so chinh"/>
      <sheetName val="44"/>
      <sheetName val="43"/>
      <sheetName val="42"/>
      <sheetName val="41"/>
      <sheetName val="40"/>
      <sheetName val="39"/>
      <sheetName val="38"/>
      <sheetName val="37"/>
      <sheetName val="36"/>
      <sheetName val="35"/>
      <sheetName val="34"/>
      <sheetName val="33"/>
      <sheetName val="32"/>
      <sheetName val="31"/>
      <sheetName val="30"/>
      <sheetName val="29"/>
      <sheetName val="28"/>
      <sheetName val="27"/>
      <sheetName val="26"/>
      <sheetName val="25"/>
      <sheetName val="24"/>
      <sheetName val="23"/>
      <sheetName val="22"/>
      <sheetName val="21"/>
      <sheetName val="20"/>
      <sheetName val="19"/>
      <sheetName val="18"/>
      <sheetName val="17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aung"/>
      <sheetName val="DUNGQUAT-6"/>
      <sheetName val="DP NOI"/>
      <sheetName val="DP NGOAI"/>
      <sheetName val="YCU-HC"/>
      <sheetName val="KHO 21ST"/>
      <sheetName val="KHO 49 TN"/>
      <sheetName val="KHO 82 TN"/>
      <sheetName val="KHO 28 TN"/>
      <sheetName val="TTBLII-58 NGT"/>
      <sheetName val="4 VT SAU"/>
      <sheetName val="74TN"/>
      <sheetName val="108 NG TRAI"/>
      <sheetName val="68A QTRUNG"/>
      <sheetName val="HT QUAY"/>
      <sheetName val="BTK TKHO"/>
      <sheetName val="818"/>
      <sheetName val="km345+661-kms45+000 (2)"/>
      <sheetName val="km338+1w6-km338+230"/>
      <sheetName val="km338+439-km388+571.x9"/>
      <sheetName val="km337+u33.60-km338 (2)"/>
      <sheetName val="km345+400-km345+5 0 (3) (2)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THChi"/>
      <sheetName val="THthu"/>
      <sheetName val="BCD"/>
      <sheetName val="111"/>
      <sheetName val="112"/>
      <sheetName val="133"/>
      <sheetName val="142"/>
      <sheetName val="152"/>
      <sheetName val="153"/>
      <sheetName val="154"/>
      <sheetName val="211"/>
      <sheetName val="214"/>
      <sheetName val="3331"/>
      <sheetName val="3334"/>
      <sheetName val="334"/>
      <sheetName val="Proj.Sum"/>
      <sheetName val="5.1TB"/>
      <sheetName val="HT1"/>
      <sheetName val="5.1"/>
      <sheetName val="HT5.1"/>
      <sheetName val="kich thuoc"/>
      <sheetName val="DTHH"/>
      <sheetName val="DTHU-T8"/>
      <sheetName val="Ch-tinh"/>
      <sheetName val="Chiet tinh dz35"/>
      <sheetName val="Quantity"/>
      <sheetName val="Trunggian"/>
      <sheetName val="Danh Sach"/>
      <sheetName val="8. Danh muc chuc danh"/>
      <sheetName val="De11A"/>
      <sheetName val="Gia vat tu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??-BLDG"/>
      <sheetName val="уровни"/>
      <sheetName val="PVGC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_x0000_Y_x0000__x0004__x0000__x0000__x0000_é_x0000_Y_x0000__x0004__x0000__x0000__x0000_ê_x0000_Y_x0000__x0004__x0000__x0000__x0000_ë_x0000_Y_x0000__x0004__x0000__x0000__x0000_"/>
      <sheetName val="_x0000_Y_x0000__x0004__x0000__x0000__x0000_õ_x0000_Y_x0000__x0004__x0000__x0000__x0000_ö_x0000_Y_x0000__x0004__x0000__x0000__x0000_÷_x0000_Y_x0000__x0004__x0000__x0000__x0000_"/>
      <sheetName val="_x0001_Y_x0000__x0004__x0000__x0000__x0000__x0001__x0001_Y_x0000__x0004__x0000__x0000__x0000__x0002__x0001_Y_x0000__x0004__x0000__x0000__x0000__x0003__x0001_Y_x0000__x0004__x0000__x0000__x0000_"/>
      <sheetName val="_x0001_Y_x0000__x0004__x0000__x0000__x0000__x000d__x0001_Y_x0000__x0004__x0000__x0000__x0000__x000e__x0001_Y_x0000__x0004__x0000__x0000__x0000__x000f__x0001_Y_x0000__x0004__x0000__x0000__x0000_"/>
      <sheetName val="_x0001_Y_x0000__x0004__x0000__x0000__x0000__x0019__x0001_Y_x0000__x0004__x0000__x0000__x0000__x001a__x0001_Y_x0000__x0004__x0000__x0000__x0000__x001b__x0001_Y_x0000__x0004__x0000__x0000__x0000_"/>
      <sheetName val="_x0001_Y_x0000__x0004__x0000__x0000__x0000_&amp;_x0001_Y_x0000__x0004__x0000__x0000__x0000_'_x0001_Y_x0000__x0004__x0000__x0000__x0000_(_x0001_Y_x0000__x0004__x0000__x0000__x0000_"/>
      <sheetName val="_x0001_Y_x0000__x0004__x0000__x0000__x0000_2_x0001_Y_x0000__x0004__x0000__x0000__x0000_3_x0001_Y_x0000__x0004__x0000__x0000__x0000_4_x0001_Y_x0000__x0004__x0000__x0000__x0000_"/>
      <sheetName val="_x0001_Y_x0000__x0004__x0000__x0000__x0000_&gt;_x0001_Y_x0000__x0004__x0000__x0000__x0000_?_x0001_Y_x0000__x0004__x0000__x0000__x0000_@_x0001_Y_x0000__x0004__x0000__x0000__x0000_"/>
      <sheetName val="_x0001_Y_x0000__x0004__x0000__x0000__x0000_J_x0001_Y_x0000__x0004__x0000__x0000__x0000_K_x0001_Y_x0000__x0004__x0000__x0000__x0000_L_x0001_Y_x0000__x0004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  <sheetName val="1_HAGIANG"/>
      <sheetName val="2_TUYEN_QUANG"/>
      <sheetName val="3_CAOBANG"/>
      <sheetName val="4_LANGSON"/>
      <sheetName val="5_LAOCAI"/>
      <sheetName val="6_YENBAI"/>
      <sheetName val="7_THAI_NGUYEN"/>
      <sheetName val="8_BAC_CAN"/>
      <sheetName val="9_PHU_THO"/>
      <sheetName val="10_VINH_PHUC"/>
      <sheetName val="11_BAC_GIANG"/>
      <sheetName val="12_BAC_NINH"/>
      <sheetName val="13_QUANG_NINH"/>
      <sheetName val="14_HOA_BINH"/>
      <sheetName val="15_SON_LA"/>
      <sheetName val="16_LAI_CHAU"/>
      <sheetName val="17_HA_NOI"/>
      <sheetName val="18_HAI_PHONG"/>
      <sheetName val="19_HAI_DUONG"/>
      <sheetName val="20_HUNG_YEN"/>
      <sheetName val="21_HA_TAY"/>
      <sheetName val="22_THAI_BINH"/>
      <sheetName val="23_NAM_DINH"/>
      <sheetName val="24_HA_NAM"/>
      <sheetName val="25_NINH_BINH"/>
      <sheetName val="26_THANH_HOA"/>
      <sheetName val="27_NGHE_AN"/>
      <sheetName val="28_HA_TINH"/>
      <sheetName val="29_QUANG_BINH"/>
      <sheetName val="30_QUANG_TRI"/>
      <sheetName val="31_THUA_THIEN_HUE"/>
      <sheetName val="32_TP_DA_NANG"/>
      <sheetName val="33_QUANG_NAM"/>
      <sheetName val="34_QUANG_NGAI_"/>
      <sheetName val="35_BINH_DINH"/>
      <sheetName val="36_PHU_YEN"/>
      <sheetName val="37_KHANH_HOA"/>
      <sheetName val="38_DAC_LAC_"/>
      <sheetName val="39_GIA_LAI"/>
      <sheetName val="40_KON_TUM_"/>
      <sheetName val="41_LAM_DONG"/>
      <sheetName val="42_TP_HO_CHI_MINH"/>
      <sheetName val="43_DONG_NAI"/>
      <sheetName val="44_BINH_DUONG"/>
      <sheetName val="45_BINH_PHUOC"/>
      <sheetName val="46_TAY_NINH"/>
      <sheetName val="47_BA_RIA_VT"/>
      <sheetName val="48_NINH_THUAN"/>
      <sheetName val="49_BINH_THUAN_"/>
      <sheetName val="50_LONG_AN"/>
      <sheetName val="51_TIEN_GIANG"/>
      <sheetName val="52_BEN_TRE"/>
      <sheetName val="53_TRA_VINH"/>
      <sheetName val="54_VINH_LONG"/>
      <sheetName val="55_CAN_THO"/>
      <sheetName val="56_SOC_TRANG"/>
      <sheetName val="57_AN_GIANG"/>
      <sheetName val="58_DONG_THAP"/>
      <sheetName val="59_KIEN_GIANG"/>
      <sheetName val="60_BAC_LIEU"/>
      <sheetName val="61_CA_MAU"/>
      <sheetName val="NS"/>
      <sheetName val="J(Priv.Cap)"/>
      <sheetName val="Old Table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Km282-Km_x0003_"/>
      <sheetName val="2.74"/>
      <sheetName val="01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120"/>
      <sheetName val="IFAD"/>
      <sheetName val="CVHN"/>
      <sheetName val="TCVM"/>
      <sheetName val="RIDP"/>
      <sheetName val="LDNN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NS"/>
      <sheetName val="T4-99_x0005_"/>
      <sheetName val="Soqu_x0005_"/>
      <sheetName val="thong ke"/>
      <sheetName val="DMT"/>
      <sheetName val="Năm"/>
      <sheetName val="Thời gian"/>
      <sheetName val="Tỉnh"/>
      <sheetName val="Km282-Km_x0003_3"/>
      <sheetName val="_x0005_"/>
      <sheetName val="tien uong"/>
      <sheetName val="Y_BA"/>
      <sheetName val="T6-99 _x0012_[IBASE2.XLS]T"/>
      <sheetName val="T4-99_x0005_T5-99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ma-pt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Bthkl"/>
      <sheetName val="KM247"/>
      <sheetName val="km248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sat"/>
      <sheetName val="ptvt"/>
      <sheetName val="__ MTL"/>
      <sheetName val="__ DI"/>
      <sheetName val="CAN DOI"/>
      <sheetName val="GIA TRI"/>
      <sheetName val="NO-DIEN"/>
      <sheetName val="NO-KHUONG"/>
      <sheetName val="NO-DUNG"/>
      <sheetName val="NO-DU"/>
      <sheetName val="TC NV"/>
      <sheetName val="NHAP"/>
      <sheetName val="khuong"/>
      <sheetName val="du"/>
      <sheetName val="dien"/>
      <sheetName val="dung"/>
      <sheetName val="NO-BANG"/>
      <sheetName val="ton kho"/>
      <sheetName val="bang"/>
      <sheetName val="00000000"/>
      <sheetName val="10000000"/>
      <sheetName val="MAU_A"/>
      <sheetName val="MAU_B"/>
      <sheetName val="MAU_C"/>
      <sheetName val="MAU E -XCD"/>
      <sheetName val="MAU E -TDS1"/>
      <sheetName val="MAU E- NDH"/>
      <sheetName val="Sheet1"/>
      <sheetName val="Sheet2"/>
      <sheetName val="Chart1"/>
      <sheetName val="Chart2"/>
      <sheetName val="Sheet4"/>
      <sheetName val="TINHNEN"/>
      <sheetName val="Nen VN"/>
      <sheetName val="ESTI_"/>
      <sheetName val="DI_ESTI"/>
      <sheetName val="thang 1"/>
      <sheetName val="thang2"/>
      <sheetName val="Thang 3"/>
      <sheetName val="thang5"/>
      <sheetName val="thang4"/>
      <sheetName val="00000001"/>
      <sheetName val="cham cong XL (2)"/>
      <sheetName val="cham cong XL"/>
      <sheetName val="chamcong"/>
      <sheetName val="Luong XD"/>
      <sheetName val="L.KHOAN 2 "/>
      <sheetName val="L.KHOAN 2"/>
      <sheetName val="CONGTRINHNHD"/>
      <sheetName val="L. KHOAN"/>
      <sheetName val="Luong XL"/>
      <sheetName val="PHANBOXL"/>
      <sheetName val="PHAN BO"/>
      <sheetName val="Luong XD thang 3"/>
      <sheetName val="CONGTRINHNHD thang3"/>
      <sheetName val="luong QL"/>
      <sheetName val="CONGDOAN "/>
      <sheetName val="CTACPHI"/>
      <sheetName val="Giao"/>
      <sheetName val="CHIET TINH"/>
      <sheetName val="Bang gia Ca May"/>
      <sheetName val="Bang Gia VL"/>
      <sheetName val="Tong Hop KP"/>
      <sheetName val=" DON GIA"/>
      <sheetName val="CHIET TINH THEO KH.SAT"/>
      <sheetName val="DATA"/>
      <sheetName val="Gia VL"/>
      <sheetName val="Bang luong CB"/>
      <sheetName val="Bang P.tich CT"/>
      <sheetName val="D.toan chi tiet"/>
      <sheetName val="Bang TH Dtoan"/>
      <sheetName val="XXXXXXXX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PTH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u an nut So"/>
      <sheetName val="Du an nut vong"/>
      <sheetName val="Du an nut Nam cau Tlong"/>
      <sheetName val="Duong kim lien 0 cho dua"/>
      <sheetName val="Du an KTDC Nam trung yen"/>
      <sheetName val="DTCT"/>
      <sheetName val="THDT"/>
      <sheetName val="THVT"/>
      <sheetName val="THGT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Thang 8"/>
      <sheetName val="Macro1"/>
      <sheetName val="Macro2"/>
      <sheetName val="Macro3"/>
      <sheetName val="THANG 09"/>
      <sheetName val="THANG 10"/>
      <sheetName val="Duong con' vu hcm (8)"/>
      <sheetName val="Qheet3"/>
      <sheetName val="C47-456"/>
      <sheetName val="C46"/>
      <sheetName val="C47-PII"/>
      <sheetName val="TRUC TIEP"/>
      <sheetName val="GIAN TIEP"/>
      <sheetName val="HOP DONG"/>
      <sheetName val="CON LINH"/>
      <sheetName val="km346+00-km346_x000b_240 (2)"/>
      <sheetName val="km342+297._x0015_8-km342+376.41"/>
      <sheetName val="km341+1077 -km34_x0011_+1177.61"/>
      <sheetName val="Bang 聧ia ca may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RPT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20000000"/>
      <sheetName val="[RPT.x"/>
      <sheetName val="[RPT.xlsၝCmay"/>
      <sheetName val="Duïng cong vu hcm (13;) (2)"/>
      <sheetName val="Duong cong vu hcm (8;) (:)"/>
      <sheetName val="Duofg cong vu hcm (7;) (2)"/>
      <sheetName val=""/>
      <sheetName val="gVL"/>
      <sheetName val="THChi"/>
      <sheetName val="THthu"/>
      <sheetName val="BCD"/>
      <sheetName val="111"/>
      <sheetName val="112"/>
      <sheetName val="131"/>
      <sheetName val="133"/>
      <sheetName val="138"/>
      <sheetName val="141"/>
      <sheetName val="142"/>
      <sheetName val="152"/>
      <sheetName val="153"/>
      <sheetName val="154"/>
      <sheetName val="211"/>
      <sheetName val="214"/>
      <sheetName val="331"/>
      <sheetName val="3331"/>
      <sheetName val="3334"/>
      <sheetName val="334"/>
      <sheetName val="411"/>
      <sheetName val="421"/>
      <sheetName val="511"/>
      <sheetName val="621"/>
      <sheetName val="622"/>
      <sheetName val="623"/>
      <sheetName val="627b"/>
      <sheetName val="632"/>
      <sheetName val="642"/>
      <sheetName val="711"/>
      <sheetName val="811"/>
      <sheetName val="911"/>
      <sheetName val="009"/>
      <sheetName val=" quy I-2005"/>
      <sheetName val="Quy 2- 2005 "/>
      <sheetName val="Quy III- 2005 "/>
      <sheetName val="Quy 4- 2005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km337+533î60-km3ó4 (2)"/>
      <sheetName val="N_x0008_AN CONG"/>
      <sheetName val="K251 _x0001_C"/>
      <sheetName val="?? MTL"/>
      <sheetName val="?? DI"/>
      <sheetName val="tienluong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HDKT"/>
      <sheetName val="PIPERACK"/>
      <sheetName val="MONG T,V,E"/>
      <sheetName val="tk12A-B&amp;13A-B"/>
      <sheetName val="TAM-tk12A-B&amp;13A-B"/>
      <sheetName val="tk15&amp;11A-B"/>
      <sheetName val="TAM-tk15&amp;11A-B"/>
      <sheetName val="V31"/>
      <sheetName val="T-V31"/>
      <sheetName val="V51"/>
      <sheetName val="T-V51"/>
      <sheetName val="V11"/>
      <sheetName val="v12"/>
      <sheetName val="V13"/>
      <sheetName val="v22"/>
      <sheetName val="V23"/>
      <sheetName val="v24"/>
      <sheetName val="V25"/>
      <sheetName val="V52"/>
      <sheetName val="V61"/>
      <sheetName val="E-01"/>
      <sheetName val="E-02"/>
      <sheetName val="C-01"/>
      <sheetName val="pr-B"/>
      <sheetName val="pr-C"/>
      <sheetName val="pr-D"/>
      <sheetName val="pr-E"/>
      <sheetName val="S-SA"/>
      <sheetName val="S-SB"/>
      <sheetName val="S-SC1"/>
      <sheetName val="S-SC2"/>
      <sheetName val="S-SD1"/>
      <sheetName val="S-SD2"/>
      <sheetName val="S-SD3"/>
      <sheetName val="S-SE1"/>
      <sheetName val="S-SE2"/>
      <sheetName val="sum-sl"/>
      <sheetName val="sum-steel"/>
      <sheetName val="sum-T"/>
      <sheetName val="sum-E"/>
      <sheetName val="sum-pr"/>
      <sheetName val="REPORT"/>
      <sheetName val="Daily"/>
      <sheetName val="Data-input"/>
      <sheetName val="TK12"/>
      <sheetName val="Visual inspection record-07"/>
      <sheetName val="Fitup inspection record-06"/>
      <sheetName val="WELD MONITORING"/>
      <sheetName val="CHECK LIST"/>
      <sheetName val="MATERIAL B"/>
      <sheetName val="MATERIAL"/>
      <sheetName val="BENDING REPORT"/>
      <sheetName val="INPS RELEASE"/>
      <sheetName val="PAINTING REPORT"/>
      <sheetName val="hydro test"/>
      <sheetName val="MTL$-INTER"/>
      <sheetName val="Duong cong vu hcm (¶)"/>
      <sheetName val="thang6"/>
      <sheetName val="Sheet5"/>
      <sheetName val="Sheet6"/>
      <sheetName val="刃割 MTL"/>
      <sheetName val="giamay"/>
      <sheetName val="XL²t5"/>
      <sheetName val="Ë261"/>
      <sheetName val="K261Base"/>
      <sheetName val="K2_x0016_1 AC"/>
      <sheetName val="CON(LINH"/>
      <sheetName val="CHEKe VLCHINH"/>
      <sheetName val="K5_x0001_ @9_x0008_"/>
      <sheetName val="soktmay"/>
      <sheetName val="切割 MၔL"/>
      <sheetName val="K2_x0015_1 AC"/>
      <sheetName val="km342+520-km342+690 (2 "/>
      <sheetName val="Km346+60_x0010_-km346+820 (2)"/>
      <sheetName val="km346+00-km3_x0014_6+240 (_x0012_)"/>
      <sheetName val="km345+6_x0016_1-km345+000"/>
      <sheetName val="km342+_x0013_76.41- km342+520.29"/>
      <sheetName val="km342+29_x0017_.58-km3_x0014_2+376.41"/>
      <sheetName val="km338+00-km33Oé100(2)"/>
      <sheetName val="Bang ?ia ca may"/>
      <sheetName val="[RPT.xls?Cmay"/>
      <sheetName val="km345+400-km345ÿÿ00 (6)"/>
      <sheetName val="Con'ty"/>
      <sheetName val="Thuc thanh"/>
      <sheetName val="GTXLC@INH"/>
      <sheetName val="Ho=Ðdong giao khoan"/>
      <sheetName val="切割 II"/>
      <sheetName val="959 K98"/>
      <sheetName val="Mau so 04 TFDN"/>
      <sheetName val="TSO_CHUNG"/>
      <sheetName val="Duong cog vu hcm (4)"/>
      <sheetName val="K219 Subbase"/>
      <sheetName val="Duong cojg vu hcm (13;) (2)"/>
      <sheetName val="m361 Base"/>
      <sheetName val="DG1kSAT"/>
      <sheetName val="May no"/>
      <sheetName val="Sua chua "/>
      <sheetName val="BC luan chuyen"/>
      <sheetName val="_x0010_pЁ"/>
      <sheetName val="K259†Base "/>
      <sheetName val="_x0010_p?Ё"/>
      <sheetName val="K251 K)8"/>
      <sheetName val="?"/>
      <sheetName val="cot_xa"/>
      <sheetName val="Quet rac"/>
      <sheetName val="Thang"/>
      <sheetName val="T1"/>
      <sheetName val="T2"/>
      <sheetName val="T3"/>
      <sheetName val="T4"/>
      <sheetName val="k-337+533.60-km338 (2)"/>
      <sheetName val="km341+275-km341)350"/>
      <sheetName val="Don gia"/>
      <sheetName val="chi tiet z"/>
      <sheetName val="000000000000"/>
      <sheetName val="100000000000"/>
      <sheetName val="200000000000"/>
      <sheetName val="300000000000"/>
      <sheetName val="400000000000"/>
      <sheetName val="C²iet TK131"/>
      <sheetName val="Bang ke T.toan`"/>
      <sheetName val="K261?Base"/>
      <sheetName val="XL²??t5"/>
      <sheetName val="K?5_x0001_ @9_x0008_"/>
      <sheetName val="km337+136-km33×¶350"/>
      <sheetName val="km337+136-km337ý350"/>
      <sheetName val="nghiviecQ402"/>
      <sheetName val="nhansu_phong"/>
      <sheetName val="dieudong2003"/>
      <sheetName val="lylich03"/>
      <sheetName val="bdns02"/>
      <sheetName val="bdns03"/>
      <sheetName val="PET-NB"/>
      <sheetName val="giao nv TH chong qua tai dot 3"/>
      <sheetName val="ton tai cac tram dong dien"/>
      <sheetName val="chong qua tai dot 3"/>
      <sheetName val="cac du an"/>
      <sheetName val="Chong qua tai dot 3 moi"/>
      <sheetName val="H.so tram chong qua tai dot 3"/>
      <sheetName val="cac tram dong dien"/>
      <sheetName val="Bieu ngang"/>
      <sheetName val="T.van gs"/>
      <sheetName val="23 tram von WB"/>
      <sheetName val="Chi phi den bu A"/>
      <sheetName val="canh (2)"/>
      <sheetName val="canh"/>
      <sheetName val="Bang Don gia II"/>
      <sheetName val="CTP"/>
      <sheetName val="LUONG"/>
      <sheetName val="lphi"/>
      <sheetName val="PLTT"/>
      <sheetName val="KTPLVP"/>
      <sheetName val="KTPL2"/>
      <sheetName val="KHKPHT7-02"/>
      <sheetName val="KHKPHT9-02"/>
      <sheetName val="KHKPHT8-02"/>
      <sheetName val="KHKPHT10-02 "/>
      <sheetName val="lptinh"/>
      <sheetName val="UHNN"/>
      <sheetName val="BHYT02"/>
      <sheetName val="TLL"/>
      <sheetName val="TLL (2)"/>
      <sheetName val="TLLhuyen"/>
      <sheetName val="Dsach"/>
      <sheetName val="TCONG"/>
      <sheetName val="KHKPHT1-02"/>
      <sheetName val="ththdt"/>
      <sheetName val="CPTHU"/>
      <sheetName val="THKPCHD"/>
      <sheetName val="QD100"/>
      <sheetName val="KHKPHT-T6-02"/>
      <sheetName val="THKP"/>
      <sheetName val="HTchieusang"/>
      <sheetName val="HTdien"/>
      <sheetName val="CUNG CAP VAT TU"/>
      <sheetName val="TH.LIST CAP"/>
      <sheetName val="S3LIST CAP&amp;ONGDL"/>
      <sheetName val="S2LIST CAP&amp;ONGDL"/>
      <sheetName val="S1LIST CAP&amp;ONGDL"/>
      <sheetName val="NGUONGOCVATTU"/>
      <sheetName val="capdongluc"/>
      <sheetName val="KLMOI THAU"/>
      <sheetName val="30000000"/>
      <sheetName val="40000000"/>
      <sheetName val="50000000"/>
      <sheetName val="60000000"/>
      <sheetName val="XXXXXXX0"/>
      <sheetName val="TH9"/>
      <sheetName val="TH12"/>
      <sheetName val="lienbao1"/>
      <sheetName val="bangrap"/>
      <sheetName val="Lie Bao2"/>
      <sheetName val="lien bao"/>
      <sheetName val="duong BR"/>
      <sheetName val="nhakhoBR"/>
      <sheetName val="trung 5"/>
      <sheetName val="QLoi"/>
      <sheetName val="PTHT"/>
      <sheetName val="Yenlac"/>
      <sheetName val="telo"/>
      <sheetName val="CTA NCS cond.2012"/>
      <sheetName val="TCT DIEN LUC (EVN)"/>
      <sheetName val="415"/>
      <sheetName val="511.BT"/>
      <sheetName val="631.BT"/>
      <sheetName val="NKSC1"/>
      <sheetName val="CDKT"/>
      <sheetName val="BCDTCP"/>
      <sheetName val="KEM NGHIEN GIA CONG"/>
      <sheetName val="Khe uoc vay"/>
      <sheetName val="Tom tat"/>
      <sheetName val="TH tien vay"/>
      <sheetName val="KH tra no vay NH "/>
      <sheetName val="vay NHNo LS"/>
      <sheetName val="tr.han No LS"/>
      <sheetName val="NHNo Thanh hoa"/>
      <sheetName val="vay NHCT"/>
      <sheetName val="vay NHDT"/>
      <sheetName val="Dai han HTPT"/>
      <sheetName val="Lai quy 3 "/>
      <sheetName val="Tr.han NHCT"/>
      <sheetName val="Tr.han NHDT"/>
      <sheetName val="Von tu co HTPT"/>
      <sheetName val="KH NH"/>
      <sheetName val="HDTD BKLS"/>
      <sheetName val="rptDSTHEOTUNGNVVATUNGKHchitiet"/>
      <sheetName val="rptHangHoaNhapXuatTonTuNgayDenN"/>
      <sheetName val="Outlets"/>
      <sheetName val="PGs"/>
      <sheetName val="Cto"/>
      <sheetName val="B×a QTo¸n"/>
      <sheetName val="TDuyÖt QT "/>
      <sheetName val="B×a QTo¸n "/>
      <sheetName val="TMQT"/>
      <sheetName val="THQTo¸n"/>
      <sheetName val="TH.HangMuc"/>
      <sheetName val="NC«ng "/>
      <sheetName val="VËt t­ "/>
      <sheetName val="ThÝ nghiÖm "/>
      <sheetName val="THVT­ "/>
      <sheetName val="Thèng Kª nghiÖm thu"/>
      <sheetName val="VChuyÓn "/>
      <sheetName val="QT Thu håi "/>
      <sheetName val="Thu håi B3 "/>
      <sheetName val="Thu håi B4  "/>
      <sheetName val="Thu håi Õ"/>
      <sheetName val="BB¶n ®gi¸ VTThu håi "/>
      <sheetName val="CaM¸y "/>
      <sheetName val="BB"/>
      <sheetName val="BB¶n"/>
      <sheetName val="BVe Duoica 2"/>
      <sheetName val="BVe 242 MK"/>
      <sheetName val="BVe LTam-6"/>
      <sheetName val="특외대"/>
      <sheetName val="SILICATE"/>
      <sheetName val="Main"/>
      <sheetName val="Reference"/>
      <sheetName val="general"/>
      <sheetName val="_x0010_p?"/>
      <sheetName val="K259Base "/>
      <sheetName val="_x0010_p??"/>
      <sheetName val="Duong co?g vu hcm (4)"/>
      <sheetName val="Disch"/>
      <sheetName val="Pack"/>
      <sheetName val="Delivery"/>
      <sheetName val="M50"/>
      <sheetName val="M48"/>
      <sheetName val="M45"/>
      <sheetName val="M38"/>
      <sheetName val="D.Order"/>
      <sheetName val="Report.Delivery"/>
      <sheetName val="Monthly"/>
      <sheetName val="DMTK"/>
      <sheetName val="Corporate"/>
      <sheetName val="Quantity"/>
      <sheetName val="_RPT.x"/>
      <sheetName val="Du a. nut Nam cau Tlong"/>
      <sheetName val="km338+00-km338+100,2)"/>
      <sheetName val="km″42+297.58-km342+376.41"/>
      <sheetName val="Sheet04"/>
      <sheetName val="D"/>
      <sheetName val="_x0010_p"/>
      <sheetName val="ÇÐ¸î MTL"/>
      <sheetName val="ÇÐ¸î DI"/>
      <sheetName val="¤Á³Î MTL"/>
      <sheetName val="¤Á³Î DI"/>
      <sheetName val="km341+1077 -km341+1!77.61"/>
      <sheetName val="km3;7+00-km337+34 (3)"/>
      <sheetName val="Duong cong vu hcm`(2)"/>
      <sheetName val="Duong cong vuhcm (9)"/>
      <sheetName val="Duong cong vuhcm (4;) (2)"/>
      <sheetName val="Duong cong ve hcm (6)"/>
      <sheetName val="Duong colg vu hcm (3)"/>
      <sheetName val="Duong cnng vu hcm (7;) (2)"/>
      <sheetName val="Duong cong vu hcm(Lmat;0)!(2)"/>
      <sheetName val="CTduo~g"/>
      <sheetName val="km345+661-km345;000"/>
      <sheetName val="TNHCHINH"/>
      <sheetName val="Macro2뻰Ŏ_x0004_뱤ŏ"/>
      <sheetName val="PNT-QUOT-#3"/>
      <sheetName val="COAT&amp;WRAP-QIOT-#3"/>
      <sheetName val="NEW-PANEL"/>
      <sheetName val="Overhead &amp; Profit B-1"/>
      <sheetName val="B-2  (DPP)"/>
      <sheetName val="RP 14E Table"/>
      <sheetName val="AG"/>
      <sheetName val="Guidelines"/>
      <sheetName val="b1"/>
      <sheetName val="2.. (2)"/>
      <sheetName val="Callout"/>
      <sheetName val="MTO REV.0"/>
      <sheetName val="предприятия"/>
      <sheetName val="ЦФО"/>
      <sheetName val="LIGHTING &amp; GROUNDING"/>
      <sheetName val="[RPT.xls]Duong cong vu hcm (8;)"/>
      <sheetName val="T HOP"/>
      <sheetName val="LONG"/>
      <sheetName val="HAI"/>
      <sheetName val="HIEP"/>
      <sheetName val="TUAN"/>
      <sheetName val="nguyen"/>
      <sheetName val="VE"/>
      <sheetName val="VU"/>
      <sheetName val="LUAN"/>
      <sheetName val="HIEN&gt;"/>
      <sheetName val="HIEN"/>
      <sheetName val="PHU"/>
      <sheetName val="CHAN"/>
      <sheetName val="BANBGIAO"/>
      <sheetName val="DLIEU"/>
      <sheetName val="GOC"/>
      <sheetName val="Son"/>
      <sheetName val="MAIN GATE HOUSE"/>
      <sheetName val="Schedule"/>
      <sheetName val="MMTB"/>
      <sheetName val="DGNC"/>
      <sheetName val="F04-CPNC"/>
      <sheetName val="F05-CFVT"/>
      <sheetName val="VLP"/>
      <sheetName val="PVGC"/>
      <sheetName val="T03-02"/>
      <sheetName val="T02-02"/>
      <sheetName val="Mau"/>
      <sheetName val="切割_MTL"/>
      <sheetName val="切割_DI"/>
      <sheetName val="LM"/>
      <sheetName val="NSL"/>
      <sheetName val="切割_MTL1"/>
      <sheetName val="切割_DI1"/>
      <sheetName val="ESTI_1"/>
      <sheetName val="C²??iet TK131"/>
      <sheetName val="Dir01"/>
      <sheetName val="chamcongDHbo"/>
      <sheetName val="1-TH"/>
      <sheetName val="thang lương"/>
      <sheetName val="vs"/>
      <sheetName val="DTCP NB"/>
      <sheetName val="Duong co"/>
      <sheetName val="XL²"/>
      <sheetName val="K"/>
      <sheetName val="C²"/>
      <sheetName val="Duong cong vu"/>
      <sheetName val="Duong cong vu hcm("/>
      <sheetName val="phuluc1"/>
      <sheetName val="phuluc2"/>
      <sheetName val="phuluc3A"/>
      <sheetName val="phuluc3b"/>
      <sheetName val="Phuluc4"/>
      <sheetName val="phuluc5"/>
      <sheetName val="phuluc9"/>
      <sheetName val="phuluc10"/>
      <sheetName val="PHULUC11"/>
      <sheetName val="phuluc12"/>
      <sheetName val="CCDN"/>
      <sheetName val="_x0000_"/>
      <sheetName val="K261_x0000_Base"/>
      <sheetName val="K_x0000_5_x0001_ @9_x0008_"/>
      <sheetName val="km342+520-km342+690 (2_x0009_"/>
      <sheetName val="Duong co_x0000_g vu hcm (4)"/>
      <sheetName val="Thang_x0000__x0000_"/>
      <sheetName val="_x0010_p_x0000_?"/>
      <sheetName val="Duong cong vu_x0000_hcm (9)"/>
      <sheetName val="Duong cong vu_x0000_hcm (4;) (2)"/>
      <sheetName val="Duong cong vu hcm(_x0000_Lmat;0)!(2)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C31">
            <v>6</v>
          </cell>
          <cell r="D31">
            <v>2.77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C32">
            <v>8</v>
          </cell>
          <cell r="D32">
            <v>2.77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C33">
            <v>10</v>
          </cell>
          <cell r="D33">
            <v>3.4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C34">
            <v>12</v>
          </cell>
          <cell r="D34">
            <v>3.96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C35">
            <v>14</v>
          </cell>
          <cell r="D35">
            <v>3.96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C36">
            <v>16</v>
          </cell>
          <cell r="D36">
            <v>4.1900000000000004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C37">
            <v>18</v>
          </cell>
          <cell r="D37">
            <v>4.1900000000000004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C38">
            <v>20</v>
          </cell>
          <cell r="D38">
            <v>4.78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C39">
            <v>22</v>
          </cell>
          <cell r="D39">
            <v>4.78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C40">
            <v>24</v>
          </cell>
          <cell r="D40">
            <v>5.54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C41">
            <v>30</v>
          </cell>
          <cell r="D41">
            <v>6.35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C42">
            <v>14</v>
          </cell>
          <cell r="D42">
            <v>6.35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C43">
            <v>16</v>
          </cell>
          <cell r="D43">
            <v>6.35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C44">
            <v>18</v>
          </cell>
          <cell r="D44">
            <v>6.35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C45">
            <v>20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  <cell r="Q46">
            <v>0</v>
          </cell>
          <cell r="R46">
            <v>0</v>
          </cell>
          <cell r="S46">
            <v>0</v>
          </cell>
          <cell r="T46" t="str">
            <v/>
          </cell>
          <cell r="U46" t="str">
            <v/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 t="str">
            <v>Fc = 0.25  Utility Supply Lines, OSBL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 t="str">
            <v xml:space="preserve">   By William B. Hooper , Monsanto Co.</v>
          </cell>
          <cell r="E48">
            <v>1</v>
          </cell>
          <cell r="I48">
            <v>2.64</v>
          </cell>
          <cell r="J48">
            <v>4.8600000000000003</v>
          </cell>
          <cell r="K48" t="str">
            <v xml:space="preserve">        (PIPE JOINT FACTOR Fp = 100%)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 t="str">
            <v>Fc = 0.50  Long, Straight Piping Run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 t="str">
            <v xml:space="preserve">        (PIPE JOINT FACTOR Fp = 100%)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 t="str">
            <v>Fc = 1.00  Normal Piping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 t="str">
            <v xml:space="preserve">        (PIPE JOINT FACTOR Fp = 10%)</v>
          </cell>
          <cell r="P52">
            <v>12</v>
          </cell>
        </row>
      </sheetData>
      <sheetData sheetId="3">
        <row r="8">
          <cell r="A8">
            <v>3</v>
          </cell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7.0000000000000007E-2</v>
          </cell>
          <cell r="J8">
            <v>0</v>
          </cell>
          <cell r="K8">
            <v>7.0000000000000007E-2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2</v>
          </cell>
          <cell r="Q8">
            <v>0</v>
          </cell>
          <cell r="R8">
            <v>0</v>
          </cell>
        </row>
        <row r="9">
          <cell r="A9">
            <v>4</v>
          </cell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7.0000000000000007E-2</v>
          </cell>
          <cell r="J9">
            <v>0</v>
          </cell>
          <cell r="K9">
            <v>7.0000000000000007E-2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2</v>
          </cell>
          <cell r="Q9">
            <v>0</v>
          </cell>
          <cell r="R9">
            <v>0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F10">
            <v>7.0000000000000007E-2</v>
          </cell>
          <cell r="G10">
            <v>0</v>
          </cell>
          <cell r="H10">
            <v>7.0000000000000007E-2</v>
          </cell>
          <cell r="I10">
            <v>7.0000000000000007E-2</v>
          </cell>
          <cell r="J10">
            <v>0</v>
          </cell>
          <cell r="K10">
            <v>7.0000000000000007E-2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</row>
        <row r="11">
          <cell r="A11">
            <v>6</v>
          </cell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  <cell r="I11">
            <v>7.0000000000000007E-2</v>
          </cell>
          <cell r="J11">
            <v>0</v>
          </cell>
          <cell r="K11">
            <v>7.0000000000000007E-2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0</v>
          </cell>
          <cell r="R11">
            <v>0</v>
          </cell>
        </row>
        <row r="12">
          <cell r="A12">
            <v>7</v>
          </cell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7.0000000000000007E-2</v>
          </cell>
          <cell r="J12">
            <v>0</v>
          </cell>
          <cell r="K12">
            <v>7.0000000000000007E-2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0</v>
          </cell>
        </row>
        <row r="13">
          <cell r="A13">
            <v>8</v>
          </cell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7.0000000000000007E-2</v>
          </cell>
          <cell r="J13">
            <v>0</v>
          </cell>
          <cell r="K13">
            <v>7.0000000000000007E-2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0</v>
          </cell>
        </row>
        <row r="14">
          <cell r="A14">
            <v>9</v>
          </cell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F14">
            <v>0</v>
          </cell>
          <cell r="G14">
            <v>0</v>
          </cell>
          <cell r="H14">
            <v>0</v>
          </cell>
          <cell r="I14">
            <v>0.12</v>
          </cell>
          <cell r="J14">
            <v>0</v>
          </cell>
          <cell r="K14">
            <v>0.12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</v>
          </cell>
          <cell r="Q14">
            <v>0</v>
          </cell>
          <cell r="R14">
            <v>0</v>
          </cell>
        </row>
        <row r="15">
          <cell r="A15">
            <v>10</v>
          </cell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  <cell r="I15">
            <v>0.12</v>
          </cell>
          <cell r="J15">
            <v>0</v>
          </cell>
          <cell r="K15">
            <v>0.12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0</v>
          </cell>
          <cell r="R15">
            <v>0</v>
          </cell>
        </row>
        <row r="16">
          <cell r="A16">
            <v>11</v>
          </cell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0.12</v>
          </cell>
          <cell r="J16">
            <v>0</v>
          </cell>
          <cell r="K16">
            <v>0.12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</v>
          </cell>
          <cell r="Q16">
            <v>0</v>
          </cell>
          <cell r="R16">
            <v>0</v>
          </cell>
        </row>
        <row r="17">
          <cell r="A17">
            <v>12</v>
          </cell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F17">
            <v>0</v>
          </cell>
          <cell r="G17">
            <v>0</v>
          </cell>
          <cell r="H17">
            <v>0</v>
          </cell>
          <cell r="I17">
            <v>0.15</v>
          </cell>
          <cell r="J17">
            <v>0</v>
          </cell>
          <cell r="K17">
            <v>0.15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</row>
        <row r="18">
          <cell r="A18">
            <v>13</v>
          </cell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  <cell r="I18">
            <v>0.15</v>
          </cell>
          <cell r="J18">
            <v>0</v>
          </cell>
          <cell r="K18">
            <v>0.15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</v>
          </cell>
          <cell r="Q18">
            <v>0</v>
          </cell>
          <cell r="R18">
            <v>0</v>
          </cell>
        </row>
        <row r="19">
          <cell r="A19">
            <v>14</v>
          </cell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0.15</v>
          </cell>
          <cell r="J19">
            <v>0</v>
          </cell>
          <cell r="K19">
            <v>0.15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</v>
          </cell>
          <cell r="Q19">
            <v>0</v>
          </cell>
          <cell r="R19">
            <v>0</v>
          </cell>
        </row>
        <row r="20">
          <cell r="A20">
            <v>15</v>
          </cell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F20">
            <v>0</v>
          </cell>
          <cell r="G20">
            <v>0</v>
          </cell>
          <cell r="H20">
            <v>0</v>
          </cell>
          <cell r="I20">
            <v>0.15</v>
          </cell>
          <cell r="J20">
            <v>0</v>
          </cell>
          <cell r="K20">
            <v>0.15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</v>
          </cell>
          <cell r="Q20">
            <v>0</v>
          </cell>
          <cell r="R20">
            <v>0</v>
          </cell>
        </row>
        <row r="21">
          <cell r="A21">
            <v>16</v>
          </cell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F21">
            <v>0</v>
          </cell>
          <cell r="G21">
            <v>0</v>
          </cell>
          <cell r="H21">
            <v>0</v>
          </cell>
          <cell r="I21">
            <v>0.15</v>
          </cell>
          <cell r="J21">
            <v>0</v>
          </cell>
          <cell r="K21">
            <v>0.15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0</v>
          </cell>
        </row>
        <row r="22">
          <cell r="A22">
            <v>17</v>
          </cell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F22">
            <v>0</v>
          </cell>
          <cell r="G22">
            <v>0</v>
          </cell>
          <cell r="H22">
            <v>0</v>
          </cell>
          <cell r="I22">
            <v>0.15</v>
          </cell>
          <cell r="J22">
            <v>0</v>
          </cell>
          <cell r="K22">
            <v>0.15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0</v>
          </cell>
          <cell r="R22">
            <v>0</v>
          </cell>
        </row>
        <row r="23">
          <cell r="A23">
            <v>18</v>
          </cell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F23">
            <v>0</v>
          </cell>
          <cell r="G23">
            <v>0</v>
          </cell>
          <cell r="H23">
            <v>0</v>
          </cell>
          <cell r="I23">
            <v>0.15</v>
          </cell>
          <cell r="J23">
            <v>0</v>
          </cell>
          <cell r="K23">
            <v>0.15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</v>
          </cell>
          <cell r="Q23">
            <v>0</v>
          </cell>
          <cell r="R23">
            <v>0</v>
          </cell>
        </row>
        <row r="24">
          <cell r="A24">
            <v>19</v>
          </cell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0.15</v>
          </cell>
          <cell r="J24">
            <v>0</v>
          </cell>
          <cell r="K24">
            <v>0.15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0</v>
          </cell>
          <cell r="R24">
            <v>0</v>
          </cell>
        </row>
        <row r="25">
          <cell r="A25">
            <v>20</v>
          </cell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0.15</v>
          </cell>
          <cell r="J25">
            <v>0</v>
          </cell>
          <cell r="K25">
            <v>0.15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2</v>
          </cell>
          <cell r="Q25">
            <v>0</v>
          </cell>
          <cell r="R25">
            <v>0</v>
          </cell>
        </row>
        <row r="26">
          <cell r="A26">
            <v>21</v>
          </cell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0.15</v>
          </cell>
          <cell r="J26">
            <v>0</v>
          </cell>
          <cell r="K26">
            <v>0.15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0</v>
          </cell>
        </row>
        <row r="27">
          <cell r="A27">
            <v>22</v>
          </cell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F27">
            <v>0</v>
          </cell>
          <cell r="G27">
            <v>0</v>
          </cell>
          <cell r="H27">
            <v>0</v>
          </cell>
          <cell r="I27">
            <v>0.3</v>
          </cell>
          <cell r="J27">
            <v>0</v>
          </cell>
          <cell r="K27">
            <v>0.3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0</v>
          </cell>
          <cell r="R27">
            <v>0</v>
          </cell>
        </row>
        <row r="28">
          <cell r="A28">
            <v>23</v>
          </cell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F28">
            <v>0</v>
          </cell>
          <cell r="G28">
            <v>0</v>
          </cell>
          <cell r="H28">
            <v>0</v>
          </cell>
          <cell r="I28">
            <v>0.3</v>
          </cell>
          <cell r="J28">
            <v>0</v>
          </cell>
          <cell r="K28">
            <v>0.3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0</v>
          </cell>
          <cell r="R28">
            <v>0</v>
          </cell>
        </row>
        <row r="29">
          <cell r="A29">
            <v>24</v>
          </cell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0.3</v>
          </cell>
          <cell r="J29">
            <v>0</v>
          </cell>
          <cell r="K29">
            <v>0.3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3</v>
          </cell>
          <cell r="Q29">
            <v>0</v>
          </cell>
          <cell r="R29">
            <v>0</v>
          </cell>
        </row>
        <row r="30">
          <cell r="A30">
            <v>25</v>
          </cell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0.3</v>
          </cell>
          <cell r="J30">
            <v>0</v>
          </cell>
          <cell r="K30">
            <v>0.3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</v>
          </cell>
          <cell r="Q30">
            <v>0</v>
          </cell>
          <cell r="R30">
            <v>0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F31">
            <v>0.45</v>
          </cell>
          <cell r="G31">
            <v>0</v>
          </cell>
          <cell r="H31">
            <v>0.45</v>
          </cell>
          <cell r="I31">
            <v>0.45</v>
          </cell>
          <cell r="J31">
            <v>0</v>
          </cell>
          <cell r="K31">
            <v>0.45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</v>
          </cell>
          <cell r="Q31">
            <v>0</v>
          </cell>
          <cell r="R31">
            <v>0</v>
          </cell>
        </row>
        <row r="32">
          <cell r="A32">
            <v>27</v>
          </cell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0.45</v>
          </cell>
          <cell r="J32">
            <v>0</v>
          </cell>
          <cell r="K32">
            <v>0.45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  <cell r="R32">
            <v>0</v>
          </cell>
        </row>
        <row r="33">
          <cell r="A33">
            <v>28</v>
          </cell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F33">
            <v>0</v>
          </cell>
          <cell r="G33">
            <v>0</v>
          </cell>
          <cell r="H33">
            <v>0</v>
          </cell>
          <cell r="I33">
            <v>0.9</v>
          </cell>
          <cell r="J33">
            <v>0</v>
          </cell>
          <cell r="K33">
            <v>0.9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0</v>
          </cell>
          <cell r="R33">
            <v>0</v>
          </cell>
        </row>
        <row r="34">
          <cell r="A34">
            <v>29</v>
          </cell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1.2</v>
          </cell>
          <cell r="J34">
            <v>0</v>
          </cell>
          <cell r="K34">
            <v>1.2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0</v>
          </cell>
          <cell r="R34">
            <v>0</v>
          </cell>
        </row>
        <row r="35">
          <cell r="A35">
            <v>30</v>
          </cell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1.34</v>
          </cell>
          <cell r="J35">
            <v>0</v>
          </cell>
          <cell r="K35">
            <v>1.34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0</v>
          </cell>
          <cell r="R35">
            <v>0</v>
          </cell>
        </row>
        <row r="36">
          <cell r="A36">
            <v>31</v>
          </cell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1.65</v>
          </cell>
          <cell r="J36">
            <v>0</v>
          </cell>
          <cell r="K36">
            <v>1.65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0</v>
          </cell>
          <cell r="R36">
            <v>0</v>
          </cell>
        </row>
        <row r="37">
          <cell r="A37">
            <v>32</v>
          </cell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1.8</v>
          </cell>
          <cell r="J37">
            <v>0</v>
          </cell>
          <cell r="K37">
            <v>1.8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</v>
          </cell>
          <cell r="Q37">
            <v>0</v>
          </cell>
          <cell r="R37">
            <v>0</v>
          </cell>
        </row>
        <row r="38">
          <cell r="A38">
            <v>33</v>
          </cell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  <cell r="I38">
            <v>2.54</v>
          </cell>
          <cell r="J38">
            <v>0</v>
          </cell>
          <cell r="K38">
            <v>2.54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7</v>
          </cell>
          <cell r="Q38">
            <v>0</v>
          </cell>
          <cell r="R38">
            <v>0</v>
          </cell>
        </row>
        <row r="39">
          <cell r="A39">
            <v>34</v>
          </cell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F39">
            <v>0</v>
          </cell>
          <cell r="G39">
            <v>0</v>
          </cell>
          <cell r="H39">
            <v>0</v>
          </cell>
          <cell r="I39">
            <v>2.69</v>
          </cell>
          <cell r="J39">
            <v>0</v>
          </cell>
          <cell r="K39">
            <v>2.69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8</v>
          </cell>
          <cell r="Q39">
            <v>0</v>
          </cell>
          <cell r="R39">
            <v>0</v>
          </cell>
        </row>
        <row r="40">
          <cell r="A40">
            <v>35</v>
          </cell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F40">
            <v>0</v>
          </cell>
          <cell r="G40">
            <v>0</v>
          </cell>
          <cell r="H40">
            <v>0</v>
          </cell>
          <cell r="I40">
            <v>2.4300000000000002</v>
          </cell>
          <cell r="J40">
            <v>1.47</v>
          </cell>
          <cell r="K40">
            <v>3.9000000000000004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8</v>
          </cell>
          <cell r="Q40">
            <v>0</v>
          </cell>
          <cell r="R40">
            <v>0</v>
          </cell>
        </row>
        <row r="41">
          <cell r="A41">
            <v>36</v>
          </cell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F41">
            <v>0</v>
          </cell>
          <cell r="G41">
            <v>0</v>
          </cell>
          <cell r="H41">
            <v>0</v>
          </cell>
          <cell r="I41">
            <v>3.04</v>
          </cell>
          <cell r="J41">
            <v>3.11</v>
          </cell>
          <cell r="K41">
            <v>6.15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10</v>
          </cell>
          <cell r="Q41">
            <v>0</v>
          </cell>
          <cell r="R41">
            <v>0</v>
          </cell>
        </row>
        <row r="42">
          <cell r="A42">
            <v>37</v>
          </cell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1.42</v>
          </cell>
          <cell r="J42">
            <v>1.27</v>
          </cell>
          <cell r="K42">
            <v>2.69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6</v>
          </cell>
          <cell r="Q42">
            <v>0</v>
          </cell>
          <cell r="R42">
            <v>0</v>
          </cell>
        </row>
        <row r="43">
          <cell r="A43">
            <v>38</v>
          </cell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F43">
            <v>0</v>
          </cell>
          <cell r="G43">
            <v>0</v>
          </cell>
          <cell r="H43">
            <v>0</v>
          </cell>
          <cell r="I43">
            <v>1.62</v>
          </cell>
          <cell r="J43">
            <v>1.38</v>
          </cell>
          <cell r="K43">
            <v>3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6</v>
          </cell>
          <cell r="Q43">
            <v>0</v>
          </cell>
          <cell r="R43">
            <v>0</v>
          </cell>
        </row>
        <row r="44">
          <cell r="A44">
            <v>39</v>
          </cell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F44">
            <v>0</v>
          </cell>
          <cell r="G44">
            <v>0</v>
          </cell>
          <cell r="H44">
            <v>0</v>
          </cell>
          <cell r="I44">
            <v>1.82</v>
          </cell>
          <cell r="J44">
            <v>1.48</v>
          </cell>
          <cell r="K44">
            <v>3.3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0</v>
          </cell>
        </row>
        <row r="45">
          <cell r="A45" t="str">
            <v>AVE.</v>
          </cell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F45">
            <v>0</v>
          </cell>
          <cell r="G45">
            <v>0</v>
          </cell>
          <cell r="H45">
            <v>0</v>
          </cell>
          <cell r="I45">
            <v>2.0299999999999998</v>
          </cell>
          <cell r="J45">
            <v>1.72</v>
          </cell>
          <cell r="K45">
            <v>3.75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7</v>
          </cell>
          <cell r="Q45">
            <v>0</v>
          </cell>
          <cell r="R45">
            <v>0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F46">
            <v>2.23</v>
          </cell>
          <cell r="G46">
            <v>2.27</v>
          </cell>
          <cell r="H46">
            <v>4.5</v>
          </cell>
          <cell r="I46">
            <v>2.23</v>
          </cell>
          <cell r="J46">
            <v>2.27</v>
          </cell>
          <cell r="K46">
            <v>4.5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8</v>
          </cell>
        </row>
        <row r="47">
          <cell r="A47" t="str">
            <v>*** Reference Paper : Predict Fittings For Piping Systems ***</v>
          </cell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F47">
            <v>0</v>
          </cell>
          <cell r="G47">
            <v>0</v>
          </cell>
          <cell r="H47">
            <v>0</v>
          </cell>
          <cell r="I47">
            <v>2.4300000000000002</v>
          </cell>
          <cell r="J47">
            <v>2.0699999999999998</v>
          </cell>
          <cell r="K47">
            <v>4.5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</v>
          </cell>
          <cell r="R47" t="str">
            <v>Fc = 2.00  Manifold Type Piping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F48">
            <v>2.64</v>
          </cell>
          <cell r="G48">
            <v>4.8600000000000003</v>
          </cell>
          <cell r="H48">
            <v>7.5</v>
          </cell>
          <cell r="I48">
            <v>2.64</v>
          </cell>
          <cell r="J48">
            <v>4.8600000000000003</v>
          </cell>
          <cell r="K48">
            <v>7.5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R48" t="str">
            <v xml:space="preserve">        (PIPE JOINT FACTOR Fp = 0%)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F49">
            <v>2.84</v>
          </cell>
          <cell r="G49">
            <v>5.26</v>
          </cell>
          <cell r="H49">
            <v>8.1</v>
          </cell>
          <cell r="I49">
            <v>2.84</v>
          </cell>
          <cell r="J49">
            <v>5.26</v>
          </cell>
          <cell r="K49">
            <v>8.1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F50">
            <v>0</v>
          </cell>
          <cell r="G50">
            <v>0</v>
          </cell>
          <cell r="H50">
            <v>0</v>
          </cell>
          <cell r="I50">
            <v>3.04</v>
          </cell>
          <cell r="J50">
            <v>5.66</v>
          </cell>
          <cell r="K50">
            <v>8.6999999999999993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10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F51">
            <v>0</v>
          </cell>
          <cell r="G51">
            <v>0</v>
          </cell>
          <cell r="H51">
            <v>0</v>
          </cell>
          <cell r="I51">
            <v>3.24</v>
          </cell>
          <cell r="J51">
            <v>6.06</v>
          </cell>
          <cell r="K51">
            <v>9.3000000000000007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11</v>
          </cell>
        </row>
        <row r="52">
          <cell r="A52" t="str">
            <v>of the system's complexity are all that is needed.</v>
          </cell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F52">
            <v>0</v>
          </cell>
          <cell r="G52">
            <v>0</v>
          </cell>
          <cell r="H52">
            <v>0</v>
          </cell>
          <cell r="I52">
            <v>3.45</v>
          </cell>
          <cell r="J52">
            <v>6.44</v>
          </cell>
          <cell r="K52">
            <v>9.89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12</v>
          </cell>
          <cell r="Q52">
            <v>0</v>
          </cell>
          <cell r="R52" t="str">
            <v/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F53">
            <v>3.65</v>
          </cell>
          <cell r="G53">
            <v>6.84</v>
          </cell>
          <cell r="H53">
            <v>10.49</v>
          </cell>
          <cell r="I53">
            <v>3.65</v>
          </cell>
          <cell r="J53">
            <v>6.84</v>
          </cell>
          <cell r="K53">
            <v>10.49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F54">
            <v>7.0000000000000007E-2</v>
          </cell>
          <cell r="G54">
            <v>7.0000000000000007E-2</v>
          </cell>
          <cell r="H54">
            <v>2</v>
          </cell>
          <cell r="I54">
            <v>7.0000000000000007E-2</v>
          </cell>
          <cell r="J54">
            <v>0</v>
          </cell>
          <cell r="K54">
            <v>7.0000000000000007E-2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F55">
            <v>7.0000000000000007E-2</v>
          </cell>
          <cell r="G55">
            <v>7.0000000000000007E-2</v>
          </cell>
          <cell r="H55">
            <v>2</v>
          </cell>
          <cell r="I55">
            <v>7.0000000000000007E-2</v>
          </cell>
          <cell r="J55">
            <v>0</v>
          </cell>
          <cell r="K55">
            <v>7.0000000000000007E-2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F56">
            <v>7.0000000000000007E-2</v>
          </cell>
          <cell r="G56">
            <v>7.0000000000000007E-2</v>
          </cell>
          <cell r="H56">
            <v>2</v>
          </cell>
          <cell r="I56">
            <v>7.0000000000000007E-2</v>
          </cell>
          <cell r="J56">
            <v>0</v>
          </cell>
          <cell r="K56">
            <v>7.0000000000000007E-2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F57">
            <v>7.0000000000000007E-2</v>
          </cell>
          <cell r="G57">
            <v>7.0000000000000007E-2</v>
          </cell>
          <cell r="H57">
            <v>2</v>
          </cell>
          <cell r="I57">
            <v>7.0000000000000007E-2</v>
          </cell>
          <cell r="J57">
            <v>0</v>
          </cell>
          <cell r="K57">
            <v>7.0000000000000007E-2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F58">
            <v>7.0000000000000007E-2</v>
          </cell>
          <cell r="G58">
            <v>7.0000000000000007E-2</v>
          </cell>
          <cell r="H58">
            <v>2</v>
          </cell>
          <cell r="I58">
            <v>7.0000000000000007E-2</v>
          </cell>
          <cell r="J58">
            <v>0</v>
          </cell>
          <cell r="K58">
            <v>7.0000000000000007E-2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F59">
            <v>7.0000000000000007E-2</v>
          </cell>
          <cell r="G59">
            <v>7.0000000000000007E-2</v>
          </cell>
          <cell r="H59">
            <v>2</v>
          </cell>
          <cell r="I59">
            <v>7.0000000000000007E-2</v>
          </cell>
          <cell r="J59">
            <v>0</v>
          </cell>
          <cell r="K59">
            <v>7.0000000000000007E-2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F60">
            <v>7.0000000000000007E-2</v>
          </cell>
          <cell r="G60">
            <v>0</v>
          </cell>
          <cell r="H60">
            <v>7.0000000000000007E-2</v>
          </cell>
          <cell r="I60">
            <v>7.0000000000000007E-2</v>
          </cell>
          <cell r="J60">
            <v>0</v>
          </cell>
          <cell r="K60">
            <v>7.0000000000000007E-2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F61">
            <v>7.0000000000000007E-2</v>
          </cell>
          <cell r="G61">
            <v>0</v>
          </cell>
          <cell r="H61">
            <v>7.0000000000000007E-2</v>
          </cell>
          <cell r="I61">
            <v>7.0000000000000007E-2</v>
          </cell>
          <cell r="J61">
            <v>0</v>
          </cell>
          <cell r="K61">
            <v>7.0000000000000007E-2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F62">
            <v>7.0000000000000007E-2</v>
          </cell>
          <cell r="G62">
            <v>0</v>
          </cell>
          <cell r="H62">
            <v>7.0000000000000007E-2</v>
          </cell>
          <cell r="I62">
            <v>7.0000000000000007E-2</v>
          </cell>
          <cell r="J62">
            <v>0</v>
          </cell>
          <cell r="K62">
            <v>7.0000000000000007E-2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F63">
            <v>7.0000000000000007E-2</v>
          </cell>
          <cell r="G63">
            <v>0</v>
          </cell>
          <cell r="H63">
            <v>7.0000000000000007E-2</v>
          </cell>
          <cell r="I63">
            <v>7.0000000000000007E-2</v>
          </cell>
          <cell r="J63">
            <v>0</v>
          </cell>
          <cell r="K63">
            <v>7.0000000000000007E-2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F64">
            <v>7.0000000000000007E-2</v>
          </cell>
          <cell r="G64">
            <v>0</v>
          </cell>
          <cell r="H64">
            <v>7.0000000000000007E-2</v>
          </cell>
          <cell r="I64">
            <v>7.0000000000000007E-2</v>
          </cell>
          <cell r="J64">
            <v>0</v>
          </cell>
          <cell r="K64">
            <v>7.0000000000000007E-2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F65">
            <v>7.0000000000000007E-2</v>
          </cell>
          <cell r="G65">
            <v>0</v>
          </cell>
          <cell r="H65">
            <v>7.0000000000000007E-2</v>
          </cell>
          <cell r="I65">
            <v>7.0000000000000007E-2</v>
          </cell>
          <cell r="J65">
            <v>0</v>
          </cell>
          <cell r="K65">
            <v>7.0000000000000007E-2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F66">
            <v>7.0000000000000007E-2</v>
          </cell>
          <cell r="G66">
            <v>0</v>
          </cell>
          <cell r="H66">
            <v>7.0000000000000007E-2</v>
          </cell>
          <cell r="I66">
            <v>7.0000000000000007E-2</v>
          </cell>
          <cell r="J66">
            <v>0</v>
          </cell>
          <cell r="K66">
            <v>7.0000000000000007E-2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F67">
            <v>7.0000000000000007E-2</v>
          </cell>
          <cell r="G67">
            <v>0</v>
          </cell>
          <cell r="H67">
            <v>7.0000000000000007E-2</v>
          </cell>
          <cell r="I67">
            <v>7.0000000000000007E-2</v>
          </cell>
          <cell r="J67">
            <v>0</v>
          </cell>
          <cell r="K67">
            <v>7.0000000000000007E-2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F68">
            <v>7.0000000000000007E-2</v>
          </cell>
          <cell r="G68">
            <v>0</v>
          </cell>
          <cell r="H68">
            <v>7.0000000000000007E-2</v>
          </cell>
          <cell r="I68">
            <v>7.0000000000000007E-2</v>
          </cell>
          <cell r="J68">
            <v>0</v>
          </cell>
          <cell r="K68">
            <v>7.0000000000000007E-2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F69">
            <v>0.12</v>
          </cell>
          <cell r="G69">
            <v>0</v>
          </cell>
          <cell r="H69">
            <v>0.12</v>
          </cell>
          <cell r="I69">
            <v>0.12</v>
          </cell>
          <cell r="J69">
            <v>0</v>
          </cell>
          <cell r="K69">
            <v>0.12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F70">
            <v>0.12</v>
          </cell>
          <cell r="G70">
            <v>0</v>
          </cell>
          <cell r="H70">
            <v>0.12</v>
          </cell>
          <cell r="I70">
            <v>0.12</v>
          </cell>
          <cell r="J70">
            <v>0</v>
          </cell>
          <cell r="K70">
            <v>0.12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F71">
            <v>0.12</v>
          </cell>
          <cell r="G71">
            <v>0</v>
          </cell>
          <cell r="H71">
            <v>0.12</v>
          </cell>
          <cell r="I71">
            <v>0.12</v>
          </cell>
          <cell r="J71">
            <v>0</v>
          </cell>
          <cell r="K71">
            <v>0.12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F72">
            <v>0.15</v>
          </cell>
          <cell r="G72">
            <v>0.15</v>
          </cell>
          <cell r="H72">
            <v>2</v>
          </cell>
          <cell r="I72">
            <v>0.15</v>
          </cell>
          <cell r="J72">
            <v>0</v>
          </cell>
          <cell r="K72">
            <v>0.15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F73">
            <v>0.15</v>
          </cell>
          <cell r="G73">
            <v>0.15</v>
          </cell>
          <cell r="H73">
            <v>2</v>
          </cell>
          <cell r="I73">
            <v>0.15</v>
          </cell>
          <cell r="J73">
            <v>0</v>
          </cell>
          <cell r="K73">
            <v>0.15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2</v>
          </cell>
          <cell r="Q73">
            <v>0</v>
          </cell>
          <cell r="R73">
            <v>0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F74">
            <v>0.15</v>
          </cell>
          <cell r="G74">
            <v>0.15</v>
          </cell>
          <cell r="H74">
            <v>2</v>
          </cell>
          <cell r="I74">
            <v>0.15</v>
          </cell>
          <cell r="J74">
            <v>0</v>
          </cell>
          <cell r="K74">
            <v>0.15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F75">
            <v>0.15</v>
          </cell>
          <cell r="G75">
            <v>0</v>
          </cell>
          <cell r="H75">
            <v>0.15</v>
          </cell>
          <cell r="I75">
            <v>0.15</v>
          </cell>
          <cell r="J75">
            <v>0</v>
          </cell>
          <cell r="K75">
            <v>0.15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F76">
            <v>0.15</v>
          </cell>
          <cell r="G76">
            <v>0</v>
          </cell>
          <cell r="H76">
            <v>0.15</v>
          </cell>
          <cell r="I76">
            <v>0.15</v>
          </cell>
          <cell r="J76">
            <v>0</v>
          </cell>
          <cell r="K76">
            <v>0.15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F77">
            <v>0.15</v>
          </cell>
          <cell r="G77">
            <v>0</v>
          </cell>
          <cell r="H77">
            <v>0.15</v>
          </cell>
          <cell r="I77">
            <v>0.15</v>
          </cell>
          <cell r="J77">
            <v>0</v>
          </cell>
          <cell r="K77">
            <v>0.15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F78">
            <v>0.15</v>
          </cell>
          <cell r="G78">
            <v>0</v>
          </cell>
          <cell r="H78">
            <v>0.15</v>
          </cell>
          <cell r="I78">
            <v>0.15</v>
          </cell>
          <cell r="J78">
            <v>0</v>
          </cell>
          <cell r="K78">
            <v>0.15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F79">
            <v>0.15</v>
          </cell>
          <cell r="G79">
            <v>0</v>
          </cell>
          <cell r="H79">
            <v>0.15</v>
          </cell>
          <cell r="I79">
            <v>0.15</v>
          </cell>
          <cell r="J79">
            <v>0</v>
          </cell>
          <cell r="K79">
            <v>0.15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F80">
            <v>0.15</v>
          </cell>
          <cell r="G80">
            <v>0</v>
          </cell>
          <cell r="H80">
            <v>0.15</v>
          </cell>
          <cell r="I80">
            <v>0.15</v>
          </cell>
          <cell r="J80">
            <v>0</v>
          </cell>
          <cell r="K80">
            <v>0.15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F81">
            <v>0.15</v>
          </cell>
          <cell r="G81">
            <v>0</v>
          </cell>
          <cell r="H81">
            <v>0.15</v>
          </cell>
          <cell r="I81">
            <v>0.15</v>
          </cell>
          <cell r="J81">
            <v>0</v>
          </cell>
          <cell r="K81">
            <v>0.15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F82">
            <v>0.3</v>
          </cell>
          <cell r="G82">
            <v>0</v>
          </cell>
          <cell r="H82">
            <v>0.3</v>
          </cell>
          <cell r="I82">
            <v>0.3</v>
          </cell>
          <cell r="J82">
            <v>0</v>
          </cell>
          <cell r="K82">
            <v>0.3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F83">
            <v>0.3</v>
          </cell>
          <cell r="G83">
            <v>0.3</v>
          </cell>
          <cell r="H83">
            <v>3</v>
          </cell>
          <cell r="I83">
            <v>0.3</v>
          </cell>
          <cell r="J83">
            <v>0</v>
          </cell>
          <cell r="K83">
            <v>0.3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F84">
            <v>0.45</v>
          </cell>
          <cell r="G84">
            <v>0</v>
          </cell>
          <cell r="H84">
            <v>0.45</v>
          </cell>
          <cell r="I84">
            <v>0.45</v>
          </cell>
          <cell r="J84">
            <v>0</v>
          </cell>
          <cell r="K84">
            <v>0.45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F85">
            <v>0.45</v>
          </cell>
          <cell r="G85">
            <v>0.45</v>
          </cell>
          <cell r="H85">
            <v>4</v>
          </cell>
          <cell r="I85">
            <v>0.45</v>
          </cell>
          <cell r="J85">
            <v>0</v>
          </cell>
          <cell r="K85">
            <v>0.45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F86">
            <v>0.6</v>
          </cell>
          <cell r="G86">
            <v>0</v>
          </cell>
          <cell r="H86">
            <v>0.6</v>
          </cell>
          <cell r="I86">
            <v>0.6</v>
          </cell>
          <cell r="J86">
            <v>0</v>
          </cell>
          <cell r="K86">
            <v>0.6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F87">
            <v>0.6</v>
          </cell>
          <cell r="G87">
            <v>0</v>
          </cell>
          <cell r="H87">
            <v>0.6</v>
          </cell>
          <cell r="I87">
            <v>0.6</v>
          </cell>
          <cell r="J87">
            <v>0</v>
          </cell>
          <cell r="K87">
            <v>0.6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F88">
            <v>1.2</v>
          </cell>
          <cell r="G88">
            <v>0</v>
          </cell>
          <cell r="H88">
            <v>1.2</v>
          </cell>
          <cell r="I88">
            <v>1.2</v>
          </cell>
          <cell r="J88">
            <v>0</v>
          </cell>
          <cell r="K88">
            <v>1.2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F89">
            <v>1.5</v>
          </cell>
          <cell r="G89">
            <v>0</v>
          </cell>
          <cell r="H89">
            <v>1.5</v>
          </cell>
          <cell r="I89">
            <v>1.5</v>
          </cell>
          <cell r="J89">
            <v>0</v>
          </cell>
          <cell r="K89">
            <v>1.5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F91">
            <v>1.95</v>
          </cell>
          <cell r="G91">
            <v>0</v>
          </cell>
          <cell r="H91">
            <v>1.95</v>
          </cell>
          <cell r="I91">
            <v>1.95</v>
          </cell>
          <cell r="J91">
            <v>0</v>
          </cell>
          <cell r="K91">
            <v>1.95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F92">
            <v>2.25</v>
          </cell>
          <cell r="G92">
            <v>0</v>
          </cell>
          <cell r="H92">
            <v>2.25</v>
          </cell>
          <cell r="I92">
            <v>2.25</v>
          </cell>
          <cell r="J92">
            <v>0</v>
          </cell>
          <cell r="K92">
            <v>2.25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F93">
            <v>2.0299999999999998</v>
          </cell>
          <cell r="G93">
            <v>1.1200000000000001</v>
          </cell>
          <cell r="H93">
            <v>3.15</v>
          </cell>
          <cell r="I93">
            <v>2.0299999999999998</v>
          </cell>
          <cell r="J93">
            <v>1.1200000000000001</v>
          </cell>
          <cell r="K93">
            <v>3.15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F94">
            <v>2.23</v>
          </cell>
          <cell r="G94">
            <v>1.37</v>
          </cell>
          <cell r="H94">
            <v>3.6</v>
          </cell>
          <cell r="I94">
            <v>2.23</v>
          </cell>
          <cell r="J94">
            <v>1.37</v>
          </cell>
          <cell r="K94">
            <v>3.6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F95">
            <v>2.4300000000000002</v>
          </cell>
          <cell r="G95">
            <v>2.0699999999999998</v>
          </cell>
          <cell r="H95">
            <v>4.5</v>
          </cell>
          <cell r="I95">
            <v>2.4300000000000002</v>
          </cell>
          <cell r="J95">
            <v>2.0699999999999998</v>
          </cell>
          <cell r="K95">
            <v>4.5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F96">
            <v>3.04</v>
          </cell>
          <cell r="G96">
            <v>5.66</v>
          </cell>
          <cell r="H96">
            <v>8.6999999999999993</v>
          </cell>
          <cell r="I96">
            <v>3.04</v>
          </cell>
          <cell r="J96">
            <v>5.66</v>
          </cell>
          <cell r="K96">
            <v>8.6999999999999993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F97">
            <v>0.81</v>
          </cell>
          <cell r="G97">
            <v>0.99</v>
          </cell>
          <cell r="H97">
            <v>1.8</v>
          </cell>
          <cell r="I97">
            <v>0.81</v>
          </cell>
          <cell r="J97">
            <v>0.99</v>
          </cell>
          <cell r="K97">
            <v>1.8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F98">
            <v>1.01</v>
          </cell>
          <cell r="G98">
            <v>1.0900000000000001</v>
          </cell>
          <cell r="H98">
            <v>2.1</v>
          </cell>
          <cell r="I98">
            <v>1.01</v>
          </cell>
          <cell r="J98">
            <v>1.0900000000000001</v>
          </cell>
          <cell r="K98">
            <v>2.1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F99">
            <v>1.22</v>
          </cell>
          <cell r="G99">
            <v>1.32</v>
          </cell>
          <cell r="H99">
            <v>2.54</v>
          </cell>
          <cell r="I99">
            <v>1.22</v>
          </cell>
          <cell r="J99">
            <v>1.32</v>
          </cell>
          <cell r="K99">
            <v>2.54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F100">
            <v>1.42</v>
          </cell>
          <cell r="G100">
            <v>2.48</v>
          </cell>
          <cell r="H100">
            <v>3.9</v>
          </cell>
          <cell r="I100">
            <v>1.42</v>
          </cell>
          <cell r="J100">
            <v>2.48</v>
          </cell>
          <cell r="K100">
            <v>3.9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F101">
            <v>1.62</v>
          </cell>
          <cell r="G101">
            <v>2.73</v>
          </cell>
          <cell r="H101">
            <v>4.3499999999999996</v>
          </cell>
          <cell r="I101">
            <v>1.62</v>
          </cell>
          <cell r="J101">
            <v>2.73</v>
          </cell>
          <cell r="K101">
            <v>4.3499999999999996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F102">
            <v>1.82</v>
          </cell>
          <cell r="G102">
            <v>3.12</v>
          </cell>
          <cell r="H102">
            <v>4.9400000000000004</v>
          </cell>
          <cell r="I102">
            <v>1.82</v>
          </cell>
          <cell r="J102">
            <v>3.12</v>
          </cell>
          <cell r="K102">
            <v>4.9400000000000004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F103">
            <v>2.0299999999999998</v>
          </cell>
          <cell r="G103">
            <v>5.47</v>
          </cell>
          <cell r="H103">
            <v>7.5</v>
          </cell>
          <cell r="I103">
            <v>2.0299999999999998</v>
          </cell>
          <cell r="J103">
            <v>5.47</v>
          </cell>
          <cell r="K103">
            <v>7.5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F104">
            <v>2.23</v>
          </cell>
          <cell r="G104">
            <v>6.47</v>
          </cell>
          <cell r="H104">
            <v>8.6999999999999993</v>
          </cell>
          <cell r="I104">
            <v>2.23</v>
          </cell>
          <cell r="J104">
            <v>6.47</v>
          </cell>
          <cell r="K104">
            <v>8.6999999999999993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F105">
            <v>2.4300000000000002</v>
          </cell>
          <cell r="G105">
            <v>6.57</v>
          </cell>
          <cell r="H105">
            <v>9</v>
          </cell>
          <cell r="I105">
            <v>2.4300000000000002</v>
          </cell>
          <cell r="J105">
            <v>6.57</v>
          </cell>
          <cell r="K105">
            <v>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F106">
            <v>2.64</v>
          </cell>
          <cell r="G106">
            <v>13.86</v>
          </cell>
          <cell r="H106">
            <v>16.5</v>
          </cell>
          <cell r="I106">
            <v>2.64</v>
          </cell>
          <cell r="J106">
            <v>13.86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F107">
            <v>2.84</v>
          </cell>
          <cell r="G107">
            <v>15.16</v>
          </cell>
          <cell r="H107">
            <v>18</v>
          </cell>
          <cell r="I107">
            <v>2.84</v>
          </cell>
          <cell r="J107">
            <v>15.16</v>
          </cell>
          <cell r="K107">
            <v>18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F108">
            <v>3.04</v>
          </cell>
          <cell r="G108">
            <v>16.45</v>
          </cell>
          <cell r="H108">
            <v>19.489999999999998</v>
          </cell>
          <cell r="I108">
            <v>3.04</v>
          </cell>
          <cell r="J108">
            <v>16.45</v>
          </cell>
          <cell r="K108">
            <v>19.489999999999998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F109">
            <v>3.24</v>
          </cell>
          <cell r="G109">
            <v>17.75</v>
          </cell>
          <cell r="H109">
            <v>20.990000000000002</v>
          </cell>
          <cell r="I109">
            <v>3.24</v>
          </cell>
          <cell r="J109">
            <v>17.75</v>
          </cell>
          <cell r="K109">
            <v>20.990000000000002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F110">
            <v>3.45</v>
          </cell>
          <cell r="G110">
            <v>18.54</v>
          </cell>
          <cell r="H110">
            <v>21.99</v>
          </cell>
          <cell r="I110">
            <v>3.45</v>
          </cell>
          <cell r="J110">
            <v>18.54</v>
          </cell>
          <cell r="K110">
            <v>21.99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F111">
            <v>3.65</v>
          </cell>
          <cell r="G111">
            <v>18.84</v>
          </cell>
          <cell r="H111">
            <v>22.49</v>
          </cell>
          <cell r="I111">
            <v>3.65</v>
          </cell>
          <cell r="J111">
            <v>18.84</v>
          </cell>
          <cell r="K111">
            <v>22.49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F112">
            <v>0.81</v>
          </cell>
          <cell r="G112">
            <v>1.1399999999999999</v>
          </cell>
          <cell r="H112">
            <v>1.95</v>
          </cell>
          <cell r="I112">
            <v>0.81</v>
          </cell>
          <cell r="J112">
            <v>1.1399999999999999</v>
          </cell>
          <cell r="K112">
            <v>1.95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F113">
            <v>1.01</v>
          </cell>
          <cell r="G113">
            <v>1.99</v>
          </cell>
          <cell r="H113">
            <v>3</v>
          </cell>
          <cell r="I113">
            <v>1.01</v>
          </cell>
          <cell r="J113">
            <v>1.99</v>
          </cell>
          <cell r="K113">
            <v>3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</v>
          </cell>
          <cell r="Q113">
            <v>0</v>
          </cell>
          <cell r="R113">
            <v>0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F114">
            <v>1.22</v>
          </cell>
          <cell r="G114">
            <v>2.68</v>
          </cell>
          <cell r="H114">
            <v>3.9000000000000004</v>
          </cell>
          <cell r="I114">
            <v>1.22</v>
          </cell>
          <cell r="J114">
            <v>2.68</v>
          </cell>
          <cell r="K114">
            <v>3.9000000000000004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F115">
            <v>1.42</v>
          </cell>
          <cell r="G115">
            <v>3.97</v>
          </cell>
          <cell r="H115">
            <v>5.3900000000000006</v>
          </cell>
          <cell r="I115">
            <v>1.42</v>
          </cell>
          <cell r="J115">
            <v>3.97</v>
          </cell>
          <cell r="K115">
            <v>5.3900000000000006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F116">
            <v>1.62</v>
          </cell>
          <cell r="G116">
            <v>4.68</v>
          </cell>
          <cell r="H116">
            <v>6.3</v>
          </cell>
          <cell r="I116">
            <v>1.62</v>
          </cell>
          <cell r="J116">
            <v>4.68</v>
          </cell>
          <cell r="K116">
            <v>6.3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F117">
            <v>1.82</v>
          </cell>
          <cell r="G117">
            <v>6.88</v>
          </cell>
          <cell r="H117">
            <v>8.6999999999999993</v>
          </cell>
          <cell r="I117">
            <v>1.82</v>
          </cell>
          <cell r="J117">
            <v>6.88</v>
          </cell>
          <cell r="K117">
            <v>8.6999999999999993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F118">
            <v>2.0299999999999998</v>
          </cell>
          <cell r="G118">
            <v>10.42</v>
          </cell>
          <cell r="H118">
            <v>12.45</v>
          </cell>
          <cell r="I118">
            <v>2.0299999999999998</v>
          </cell>
          <cell r="J118">
            <v>10.42</v>
          </cell>
          <cell r="K118">
            <v>12.45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F119">
            <v>2.23</v>
          </cell>
          <cell r="G119">
            <v>11.72</v>
          </cell>
          <cell r="H119">
            <v>13.950000000000001</v>
          </cell>
          <cell r="I119">
            <v>2.23</v>
          </cell>
          <cell r="J119">
            <v>11.72</v>
          </cell>
          <cell r="K119">
            <v>13.950000000000001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F120">
            <v>2.4300000000000002</v>
          </cell>
          <cell r="G120">
            <v>15.57</v>
          </cell>
          <cell r="H120">
            <v>18</v>
          </cell>
          <cell r="I120">
            <v>2.4300000000000002</v>
          </cell>
          <cell r="J120">
            <v>15.57</v>
          </cell>
          <cell r="K120">
            <v>18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F121">
            <v>2.84</v>
          </cell>
          <cell r="G121">
            <v>22.65</v>
          </cell>
          <cell r="H121">
            <v>25.49</v>
          </cell>
          <cell r="I121">
            <v>2.84</v>
          </cell>
          <cell r="J121">
            <v>22.65</v>
          </cell>
          <cell r="K121">
            <v>25.49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F122">
            <v>3.04</v>
          </cell>
          <cell r="G122">
            <v>23.96</v>
          </cell>
          <cell r="H122">
            <v>27</v>
          </cell>
          <cell r="I122">
            <v>3.04</v>
          </cell>
          <cell r="J122">
            <v>23.96</v>
          </cell>
          <cell r="K122">
            <v>27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F123">
            <v>3.24</v>
          </cell>
          <cell r="G123">
            <v>26.76</v>
          </cell>
          <cell r="H123">
            <v>30</v>
          </cell>
          <cell r="I123">
            <v>3.24</v>
          </cell>
          <cell r="J123">
            <v>26.76</v>
          </cell>
          <cell r="K123">
            <v>30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F124">
            <v>3.45</v>
          </cell>
          <cell r="G124">
            <v>28.05</v>
          </cell>
          <cell r="H124">
            <v>31.5</v>
          </cell>
          <cell r="I124">
            <v>3.45</v>
          </cell>
          <cell r="J124">
            <v>28.05</v>
          </cell>
          <cell r="K124">
            <v>31.5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F125">
            <v>3.65</v>
          </cell>
          <cell r="G125">
            <v>29.35</v>
          </cell>
          <cell r="H125">
            <v>33</v>
          </cell>
          <cell r="I125">
            <v>3.65</v>
          </cell>
          <cell r="J125">
            <v>29.35</v>
          </cell>
          <cell r="K125">
            <v>33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F126">
            <v>7.0000000000000007E-2</v>
          </cell>
          <cell r="G126">
            <v>7.0000000000000007E-2</v>
          </cell>
          <cell r="H126">
            <v>2</v>
          </cell>
          <cell r="I126">
            <v>7.0000000000000007E-2</v>
          </cell>
          <cell r="J126">
            <v>0</v>
          </cell>
          <cell r="K126">
            <v>7.0000000000000007E-2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F127">
            <v>7.0000000000000007E-2</v>
          </cell>
          <cell r="G127">
            <v>7.0000000000000007E-2</v>
          </cell>
          <cell r="H127">
            <v>2</v>
          </cell>
          <cell r="I127">
            <v>7.0000000000000007E-2</v>
          </cell>
          <cell r="J127">
            <v>0</v>
          </cell>
          <cell r="K127">
            <v>7.0000000000000007E-2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F128">
            <v>7.0000000000000007E-2</v>
          </cell>
          <cell r="G128">
            <v>7.0000000000000007E-2</v>
          </cell>
          <cell r="H128">
            <v>2</v>
          </cell>
          <cell r="I128">
            <v>7.0000000000000007E-2</v>
          </cell>
          <cell r="J128">
            <v>0</v>
          </cell>
          <cell r="K128">
            <v>7.0000000000000007E-2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F129">
            <v>7.0000000000000007E-2</v>
          </cell>
          <cell r="G129">
            <v>7.0000000000000007E-2</v>
          </cell>
          <cell r="H129">
            <v>2</v>
          </cell>
          <cell r="I129">
            <v>7.0000000000000007E-2</v>
          </cell>
          <cell r="J129">
            <v>0</v>
          </cell>
          <cell r="K129">
            <v>7.0000000000000007E-2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F130">
            <v>0</v>
          </cell>
          <cell r="G130">
            <v>0</v>
          </cell>
          <cell r="H130">
            <v>0</v>
          </cell>
          <cell r="I130">
            <v>7.0000000000000007E-2</v>
          </cell>
          <cell r="J130">
            <v>0</v>
          </cell>
          <cell r="K130">
            <v>7.0000000000000007E-2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F131">
            <v>7.0000000000000007E-2</v>
          </cell>
          <cell r="G131">
            <v>7.0000000000000007E-2</v>
          </cell>
          <cell r="H131">
            <v>2</v>
          </cell>
          <cell r="I131">
            <v>7.0000000000000007E-2</v>
          </cell>
          <cell r="J131">
            <v>0</v>
          </cell>
          <cell r="K131">
            <v>7.0000000000000007E-2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F132">
            <v>7.0000000000000007E-2</v>
          </cell>
          <cell r="G132">
            <v>0</v>
          </cell>
          <cell r="H132">
            <v>7.0000000000000007E-2</v>
          </cell>
          <cell r="I132">
            <v>7.0000000000000007E-2</v>
          </cell>
          <cell r="J132">
            <v>0</v>
          </cell>
          <cell r="K132">
            <v>7.0000000000000007E-2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F133">
            <v>7.0000000000000007E-2</v>
          </cell>
          <cell r="G133">
            <v>0</v>
          </cell>
          <cell r="H133">
            <v>7.0000000000000007E-2</v>
          </cell>
          <cell r="I133">
            <v>7.0000000000000007E-2</v>
          </cell>
          <cell r="J133">
            <v>0</v>
          </cell>
          <cell r="K133">
            <v>7.0000000000000007E-2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F134">
            <v>7.0000000000000007E-2</v>
          </cell>
          <cell r="G134">
            <v>0</v>
          </cell>
          <cell r="H134">
            <v>7.0000000000000007E-2</v>
          </cell>
          <cell r="I134">
            <v>7.0000000000000007E-2</v>
          </cell>
          <cell r="J134">
            <v>0</v>
          </cell>
          <cell r="K134">
            <v>7.0000000000000007E-2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F135">
            <v>7.0000000000000007E-2</v>
          </cell>
          <cell r="G135">
            <v>0</v>
          </cell>
          <cell r="H135">
            <v>7.0000000000000007E-2</v>
          </cell>
          <cell r="I135">
            <v>7.0000000000000007E-2</v>
          </cell>
          <cell r="J135">
            <v>0</v>
          </cell>
          <cell r="K135">
            <v>7.0000000000000007E-2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F136">
            <v>7.0000000000000007E-2</v>
          </cell>
          <cell r="G136">
            <v>0</v>
          </cell>
          <cell r="H136">
            <v>7.0000000000000007E-2</v>
          </cell>
          <cell r="I136">
            <v>7.0000000000000007E-2</v>
          </cell>
          <cell r="J136">
            <v>0</v>
          </cell>
          <cell r="K136">
            <v>7.0000000000000007E-2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F137">
            <v>7.0000000000000007E-2</v>
          </cell>
          <cell r="G137">
            <v>0</v>
          </cell>
          <cell r="H137">
            <v>7.0000000000000007E-2</v>
          </cell>
          <cell r="I137">
            <v>7.0000000000000007E-2</v>
          </cell>
          <cell r="J137">
            <v>0</v>
          </cell>
          <cell r="K137">
            <v>7.0000000000000007E-2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F138">
            <v>7.0000000000000007E-2</v>
          </cell>
          <cell r="G138">
            <v>0</v>
          </cell>
          <cell r="H138">
            <v>7.0000000000000007E-2</v>
          </cell>
          <cell r="I138">
            <v>7.0000000000000007E-2</v>
          </cell>
          <cell r="J138">
            <v>0</v>
          </cell>
          <cell r="K138">
            <v>7.0000000000000007E-2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F139">
            <v>7.0000000000000007E-2</v>
          </cell>
          <cell r="G139">
            <v>0</v>
          </cell>
          <cell r="H139">
            <v>7.0000000000000007E-2</v>
          </cell>
          <cell r="I139">
            <v>7.0000000000000007E-2</v>
          </cell>
          <cell r="J139">
            <v>0</v>
          </cell>
          <cell r="K139">
            <v>7.0000000000000007E-2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F140">
            <v>7.0000000000000007E-2</v>
          </cell>
          <cell r="G140">
            <v>0</v>
          </cell>
          <cell r="H140">
            <v>7.0000000000000007E-2</v>
          </cell>
          <cell r="I140">
            <v>7.0000000000000007E-2</v>
          </cell>
          <cell r="J140">
            <v>0</v>
          </cell>
          <cell r="K140">
            <v>7.0000000000000007E-2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F141">
            <v>0.12</v>
          </cell>
          <cell r="G141">
            <v>0</v>
          </cell>
          <cell r="H141">
            <v>0.12</v>
          </cell>
          <cell r="I141">
            <v>0.12</v>
          </cell>
          <cell r="J141">
            <v>0</v>
          </cell>
          <cell r="K141">
            <v>0.12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F142">
            <v>0.12</v>
          </cell>
          <cell r="G142">
            <v>0</v>
          </cell>
          <cell r="H142">
            <v>0.12</v>
          </cell>
          <cell r="I142">
            <v>0.12</v>
          </cell>
          <cell r="J142">
            <v>0</v>
          </cell>
          <cell r="K142">
            <v>0.12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F143">
            <v>0.12</v>
          </cell>
          <cell r="G143">
            <v>0</v>
          </cell>
          <cell r="H143">
            <v>0.12</v>
          </cell>
          <cell r="I143">
            <v>0.12</v>
          </cell>
          <cell r="J143">
            <v>0</v>
          </cell>
          <cell r="K143">
            <v>0.12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F144">
            <v>0.15</v>
          </cell>
          <cell r="G144">
            <v>0.15</v>
          </cell>
          <cell r="H144">
            <v>2</v>
          </cell>
          <cell r="I144">
            <v>0.15</v>
          </cell>
          <cell r="J144">
            <v>0</v>
          </cell>
          <cell r="K144">
            <v>0.15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F145">
            <v>0.15</v>
          </cell>
          <cell r="G145">
            <v>0.15</v>
          </cell>
          <cell r="H145">
            <v>2</v>
          </cell>
          <cell r="I145">
            <v>0.15</v>
          </cell>
          <cell r="J145">
            <v>0</v>
          </cell>
          <cell r="K145">
            <v>0.15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F146">
            <v>0.15</v>
          </cell>
          <cell r="G146">
            <v>0.15</v>
          </cell>
          <cell r="H146">
            <v>2</v>
          </cell>
          <cell r="I146">
            <v>0.15</v>
          </cell>
          <cell r="J146">
            <v>0</v>
          </cell>
          <cell r="K146">
            <v>0.15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F147">
            <v>0.15</v>
          </cell>
          <cell r="G147">
            <v>0</v>
          </cell>
          <cell r="H147">
            <v>0.15</v>
          </cell>
          <cell r="I147">
            <v>0.15</v>
          </cell>
          <cell r="J147">
            <v>0</v>
          </cell>
          <cell r="K147">
            <v>0.15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F148">
            <v>0.15</v>
          </cell>
          <cell r="G148">
            <v>0</v>
          </cell>
          <cell r="H148">
            <v>0.15</v>
          </cell>
          <cell r="I148">
            <v>0.15</v>
          </cell>
          <cell r="J148">
            <v>0</v>
          </cell>
          <cell r="K148">
            <v>0.15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F149">
            <v>0.15</v>
          </cell>
          <cell r="G149">
            <v>0</v>
          </cell>
          <cell r="H149">
            <v>0.15</v>
          </cell>
          <cell r="I149">
            <v>0.15</v>
          </cell>
          <cell r="J149">
            <v>0</v>
          </cell>
          <cell r="K149">
            <v>0.15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F150">
            <v>0.3</v>
          </cell>
          <cell r="G150">
            <v>0</v>
          </cell>
          <cell r="H150">
            <v>0.3</v>
          </cell>
          <cell r="I150">
            <v>0.3</v>
          </cell>
          <cell r="J150">
            <v>0</v>
          </cell>
          <cell r="K150">
            <v>0.3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2</v>
          </cell>
          <cell r="Q150">
            <v>0</v>
          </cell>
          <cell r="R150">
            <v>0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F151">
            <v>0.3</v>
          </cell>
          <cell r="G151">
            <v>0</v>
          </cell>
          <cell r="H151">
            <v>0.3</v>
          </cell>
          <cell r="I151">
            <v>0.3</v>
          </cell>
          <cell r="J151">
            <v>0</v>
          </cell>
          <cell r="K151">
            <v>0.3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F152">
            <v>0.3</v>
          </cell>
          <cell r="G152">
            <v>0</v>
          </cell>
          <cell r="H152">
            <v>0.3</v>
          </cell>
          <cell r="I152">
            <v>0.3</v>
          </cell>
          <cell r="J152">
            <v>0</v>
          </cell>
          <cell r="K152">
            <v>0.3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F153">
            <v>0.25</v>
          </cell>
          <cell r="G153">
            <v>0.2</v>
          </cell>
          <cell r="H153">
            <v>0.45</v>
          </cell>
          <cell r="I153">
            <v>0.25</v>
          </cell>
          <cell r="J153">
            <v>0.2</v>
          </cell>
          <cell r="K153">
            <v>0.45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F154">
            <v>0.3</v>
          </cell>
          <cell r="G154">
            <v>0.3</v>
          </cell>
          <cell r="H154">
            <v>0.6</v>
          </cell>
          <cell r="I154">
            <v>0.3</v>
          </cell>
          <cell r="J154">
            <v>0.3</v>
          </cell>
          <cell r="K154">
            <v>0.6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F155">
            <v>0.35</v>
          </cell>
          <cell r="G155">
            <v>0.4</v>
          </cell>
          <cell r="H155">
            <v>0.75</v>
          </cell>
          <cell r="I155">
            <v>0.35</v>
          </cell>
          <cell r="J155">
            <v>0.4</v>
          </cell>
          <cell r="K155">
            <v>0.75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F156">
            <v>0.41</v>
          </cell>
          <cell r="G156">
            <v>0.49</v>
          </cell>
          <cell r="H156">
            <v>0.89999999999999991</v>
          </cell>
          <cell r="I156">
            <v>0.41</v>
          </cell>
          <cell r="J156">
            <v>0.49</v>
          </cell>
          <cell r="K156">
            <v>0.89999999999999991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F157">
            <v>0.51</v>
          </cell>
          <cell r="G157">
            <v>0.54</v>
          </cell>
          <cell r="H157">
            <v>1.05</v>
          </cell>
          <cell r="I157">
            <v>0.51</v>
          </cell>
          <cell r="J157">
            <v>0.54</v>
          </cell>
          <cell r="K157">
            <v>1.05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F158">
            <v>0.61</v>
          </cell>
          <cell r="G158">
            <v>1.04</v>
          </cell>
          <cell r="H158">
            <v>1.65</v>
          </cell>
          <cell r="I158">
            <v>0.61</v>
          </cell>
          <cell r="J158">
            <v>1.04</v>
          </cell>
          <cell r="K158">
            <v>1.65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F159">
            <v>0.81</v>
          </cell>
          <cell r="G159">
            <v>1.73</v>
          </cell>
          <cell r="H159">
            <v>2.54</v>
          </cell>
          <cell r="I159">
            <v>0.81</v>
          </cell>
          <cell r="J159">
            <v>1.73</v>
          </cell>
          <cell r="K159">
            <v>2.54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F160">
            <v>1.01</v>
          </cell>
          <cell r="G160">
            <v>3.04</v>
          </cell>
          <cell r="H160">
            <v>4.05</v>
          </cell>
          <cell r="I160">
            <v>1.01</v>
          </cell>
          <cell r="J160">
            <v>3.04</v>
          </cell>
          <cell r="K160">
            <v>4.05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F161">
            <v>1.22</v>
          </cell>
          <cell r="G161">
            <v>4.0199999999999996</v>
          </cell>
          <cell r="H161">
            <v>5.2399999999999993</v>
          </cell>
          <cell r="I161">
            <v>1.22</v>
          </cell>
          <cell r="J161">
            <v>4.0199999999999996</v>
          </cell>
          <cell r="K161">
            <v>5.2399999999999993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F162">
            <v>1.42</v>
          </cell>
          <cell r="G162">
            <v>5.33</v>
          </cell>
          <cell r="H162">
            <v>6.75</v>
          </cell>
          <cell r="I162">
            <v>1.42</v>
          </cell>
          <cell r="J162">
            <v>5.33</v>
          </cell>
          <cell r="K162">
            <v>6.75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F163">
            <v>1.62</v>
          </cell>
          <cell r="G163">
            <v>8.42</v>
          </cell>
          <cell r="H163">
            <v>10.039999999999999</v>
          </cell>
          <cell r="I163">
            <v>1.62</v>
          </cell>
          <cell r="J163">
            <v>8.42</v>
          </cell>
          <cell r="K163">
            <v>10.039999999999999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F164">
            <v>1.82</v>
          </cell>
          <cell r="G164">
            <v>11.53</v>
          </cell>
          <cell r="H164">
            <v>13.35</v>
          </cell>
          <cell r="I164">
            <v>1.82</v>
          </cell>
          <cell r="J164">
            <v>11.53</v>
          </cell>
          <cell r="K164">
            <v>13.35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F165">
            <v>2.0299999999999998</v>
          </cell>
          <cell r="G165">
            <v>14.47</v>
          </cell>
          <cell r="H165">
            <v>16.5</v>
          </cell>
          <cell r="I165">
            <v>2.0299999999999998</v>
          </cell>
          <cell r="J165">
            <v>14.47</v>
          </cell>
          <cell r="K165">
            <v>16.5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F166">
            <v>2.4300000000000002</v>
          </cell>
          <cell r="G166">
            <v>24.57</v>
          </cell>
          <cell r="H166">
            <v>27</v>
          </cell>
          <cell r="I166">
            <v>2.4300000000000002</v>
          </cell>
          <cell r="J166">
            <v>24.57</v>
          </cell>
          <cell r="K166">
            <v>27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F167">
            <v>3.24</v>
          </cell>
          <cell r="G167">
            <v>31.26</v>
          </cell>
          <cell r="H167">
            <v>34.5</v>
          </cell>
          <cell r="I167">
            <v>3.24</v>
          </cell>
          <cell r="J167">
            <v>31.26</v>
          </cell>
          <cell r="K167">
            <v>34.5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F168">
            <v>3.45</v>
          </cell>
          <cell r="G168">
            <v>34.049999999999997</v>
          </cell>
          <cell r="H168">
            <v>37.5</v>
          </cell>
          <cell r="I168">
            <v>3.45</v>
          </cell>
          <cell r="J168">
            <v>34.049999999999997</v>
          </cell>
          <cell r="K168">
            <v>37.5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F169">
            <v>3.65</v>
          </cell>
          <cell r="G169">
            <v>41.34</v>
          </cell>
          <cell r="H169">
            <v>44.99</v>
          </cell>
          <cell r="I169">
            <v>3.65</v>
          </cell>
          <cell r="J169">
            <v>41.34</v>
          </cell>
          <cell r="K169">
            <v>44.99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F170">
            <v>7.0000000000000007E-2</v>
          </cell>
          <cell r="G170">
            <v>7.0000000000000007E-2</v>
          </cell>
          <cell r="H170">
            <v>2</v>
          </cell>
          <cell r="I170">
            <v>7.0000000000000007E-2</v>
          </cell>
          <cell r="J170">
            <v>0</v>
          </cell>
          <cell r="K170">
            <v>7.0000000000000007E-2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F171">
            <v>7.0000000000000007E-2</v>
          </cell>
          <cell r="G171">
            <v>7.0000000000000007E-2</v>
          </cell>
          <cell r="H171">
            <v>2</v>
          </cell>
          <cell r="I171">
            <v>7.0000000000000007E-2</v>
          </cell>
          <cell r="J171">
            <v>0</v>
          </cell>
          <cell r="K171">
            <v>7.0000000000000007E-2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F172">
            <v>7.0000000000000007E-2</v>
          </cell>
          <cell r="G172">
            <v>7.0000000000000007E-2</v>
          </cell>
          <cell r="H172">
            <v>2</v>
          </cell>
          <cell r="I172">
            <v>7.0000000000000007E-2</v>
          </cell>
          <cell r="J172">
            <v>0</v>
          </cell>
          <cell r="K172">
            <v>7.0000000000000007E-2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F173">
            <v>7.0000000000000007E-2</v>
          </cell>
          <cell r="G173">
            <v>7.0000000000000007E-2</v>
          </cell>
          <cell r="H173">
            <v>2</v>
          </cell>
          <cell r="I173">
            <v>7.0000000000000007E-2</v>
          </cell>
          <cell r="J173">
            <v>0</v>
          </cell>
          <cell r="K173">
            <v>7.0000000000000007E-2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F174">
            <v>7.0000000000000007E-2</v>
          </cell>
          <cell r="G174">
            <v>7.0000000000000007E-2</v>
          </cell>
          <cell r="H174">
            <v>2</v>
          </cell>
          <cell r="I174">
            <v>7.0000000000000007E-2</v>
          </cell>
          <cell r="J174">
            <v>0</v>
          </cell>
          <cell r="K174">
            <v>7.0000000000000007E-2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H175">
            <v>2</v>
          </cell>
          <cell r="I175">
            <v>7.0000000000000007E-2</v>
          </cell>
          <cell r="J175">
            <v>0</v>
          </cell>
          <cell r="K175">
            <v>7.0000000000000007E-2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F176">
            <v>7.0000000000000007E-2</v>
          </cell>
          <cell r="G176">
            <v>7.0000000000000007E-2</v>
          </cell>
          <cell r="H176">
            <v>2</v>
          </cell>
          <cell r="I176">
            <v>7.0000000000000007E-2</v>
          </cell>
          <cell r="J176">
            <v>0</v>
          </cell>
          <cell r="K176">
            <v>7.0000000000000007E-2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F177">
            <v>7.0000000000000007E-2</v>
          </cell>
          <cell r="G177">
            <v>7.0000000000000007E-2</v>
          </cell>
          <cell r="H177">
            <v>2</v>
          </cell>
          <cell r="I177">
            <v>7.0000000000000007E-2</v>
          </cell>
          <cell r="J177">
            <v>0</v>
          </cell>
          <cell r="K177">
            <v>7.0000000000000007E-2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F178">
            <v>7.0000000000000007E-2</v>
          </cell>
          <cell r="G178">
            <v>7.0000000000000007E-2</v>
          </cell>
          <cell r="H178">
            <v>2</v>
          </cell>
          <cell r="I178">
            <v>7.0000000000000007E-2</v>
          </cell>
          <cell r="J178">
            <v>0</v>
          </cell>
          <cell r="K178">
            <v>7.0000000000000007E-2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F179">
            <v>7.0000000000000007E-2</v>
          </cell>
          <cell r="G179">
            <v>0</v>
          </cell>
          <cell r="H179">
            <v>7.0000000000000007E-2</v>
          </cell>
          <cell r="I179">
            <v>7.0000000000000007E-2</v>
          </cell>
          <cell r="J179">
            <v>0</v>
          </cell>
          <cell r="K179">
            <v>7.0000000000000007E-2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F180">
            <v>7.0000000000000007E-2</v>
          </cell>
          <cell r="G180">
            <v>0</v>
          </cell>
          <cell r="H180">
            <v>7.0000000000000007E-2</v>
          </cell>
          <cell r="I180">
            <v>7.0000000000000007E-2</v>
          </cell>
          <cell r="J180">
            <v>0</v>
          </cell>
          <cell r="K180">
            <v>7.0000000000000007E-2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F181">
            <v>7.0000000000000007E-2</v>
          </cell>
          <cell r="G181">
            <v>0</v>
          </cell>
          <cell r="H181">
            <v>7.0000000000000007E-2</v>
          </cell>
          <cell r="I181">
            <v>7.0000000000000007E-2</v>
          </cell>
          <cell r="J181">
            <v>0</v>
          </cell>
          <cell r="K181">
            <v>7.0000000000000007E-2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F182">
            <v>7.0000000000000007E-2</v>
          </cell>
          <cell r="G182">
            <v>0</v>
          </cell>
          <cell r="H182">
            <v>7.0000000000000007E-2</v>
          </cell>
          <cell r="I182">
            <v>7.0000000000000007E-2</v>
          </cell>
          <cell r="J182">
            <v>0</v>
          </cell>
          <cell r="K182">
            <v>7.0000000000000007E-2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F183">
            <v>7.0000000000000007E-2</v>
          </cell>
          <cell r="G183">
            <v>0</v>
          </cell>
          <cell r="H183">
            <v>7.0000000000000007E-2</v>
          </cell>
          <cell r="I183">
            <v>7.0000000000000007E-2</v>
          </cell>
          <cell r="J183">
            <v>0</v>
          </cell>
          <cell r="K183">
            <v>7.0000000000000007E-2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F184">
            <v>7.0000000000000007E-2</v>
          </cell>
          <cell r="G184">
            <v>0</v>
          </cell>
          <cell r="H184">
            <v>7.0000000000000007E-2</v>
          </cell>
          <cell r="I184">
            <v>7.0000000000000007E-2</v>
          </cell>
          <cell r="J184">
            <v>0</v>
          </cell>
          <cell r="K184">
            <v>7.0000000000000007E-2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F185">
            <v>0.12</v>
          </cell>
          <cell r="G185">
            <v>0</v>
          </cell>
          <cell r="H185">
            <v>0.12</v>
          </cell>
          <cell r="I185">
            <v>0.12</v>
          </cell>
          <cell r="J185">
            <v>0</v>
          </cell>
          <cell r="K185">
            <v>0.12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F186">
            <v>0.12</v>
          </cell>
          <cell r="G186">
            <v>0</v>
          </cell>
          <cell r="H186">
            <v>0.12</v>
          </cell>
          <cell r="I186">
            <v>0.12</v>
          </cell>
          <cell r="J186">
            <v>0</v>
          </cell>
          <cell r="K186">
            <v>0.12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F187">
            <v>0.12</v>
          </cell>
          <cell r="G187">
            <v>0</v>
          </cell>
          <cell r="H187">
            <v>0.12</v>
          </cell>
          <cell r="I187">
            <v>0.12</v>
          </cell>
          <cell r="J187">
            <v>0</v>
          </cell>
          <cell r="K187">
            <v>0.12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F188">
            <v>0.15</v>
          </cell>
          <cell r="G188">
            <v>0.15</v>
          </cell>
          <cell r="H188">
            <v>2</v>
          </cell>
          <cell r="I188">
            <v>0.15</v>
          </cell>
          <cell r="J188">
            <v>0</v>
          </cell>
          <cell r="K188">
            <v>0.15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F189">
            <v>0.15</v>
          </cell>
          <cell r="G189">
            <v>0.15</v>
          </cell>
          <cell r="H189">
            <v>2</v>
          </cell>
          <cell r="I189">
            <v>0.15</v>
          </cell>
          <cell r="J189">
            <v>0</v>
          </cell>
          <cell r="K189">
            <v>0.15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F190">
            <v>0.15</v>
          </cell>
          <cell r="G190">
            <v>0.15</v>
          </cell>
          <cell r="H190">
            <v>2</v>
          </cell>
          <cell r="I190">
            <v>0.15</v>
          </cell>
          <cell r="J190">
            <v>8.42</v>
          </cell>
          <cell r="K190">
            <v>0.15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F191">
            <v>0.15</v>
          </cell>
          <cell r="G191">
            <v>0</v>
          </cell>
          <cell r="H191">
            <v>0.15</v>
          </cell>
          <cell r="I191">
            <v>0.15</v>
          </cell>
          <cell r="J191">
            <v>0</v>
          </cell>
          <cell r="K191">
            <v>0.15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F192">
            <v>0.15</v>
          </cell>
          <cell r="G192">
            <v>0</v>
          </cell>
          <cell r="H192">
            <v>0.15</v>
          </cell>
          <cell r="I192">
            <v>0.15</v>
          </cell>
          <cell r="J192">
            <v>0</v>
          </cell>
          <cell r="K192">
            <v>0.15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F193">
            <v>0.15</v>
          </cell>
          <cell r="G193">
            <v>0</v>
          </cell>
          <cell r="H193">
            <v>0.15</v>
          </cell>
          <cell r="I193">
            <v>0.15</v>
          </cell>
          <cell r="J193">
            <v>0</v>
          </cell>
          <cell r="K193">
            <v>0.15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F194">
            <v>0.3</v>
          </cell>
          <cell r="G194">
            <v>0</v>
          </cell>
          <cell r="H194">
            <v>0.3</v>
          </cell>
          <cell r="I194">
            <v>0.3</v>
          </cell>
          <cell r="J194">
            <v>0</v>
          </cell>
          <cell r="K194">
            <v>0.3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F195">
            <v>0.3</v>
          </cell>
          <cell r="G195">
            <v>0</v>
          </cell>
          <cell r="H195">
            <v>0.3</v>
          </cell>
          <cell r="I195">
            <v>0.3</v>
          </cell>
          <cell r="J195">
            <v>0</v>
          </cell>
          <cell r="K195">
            <v>0.3</v>
          </cell>
          <cell r="L195">
            <v>2</v>
          </cell>
          <cell r="M195">
            <v>0</v>
          </cell>
          <cell r="N195">
            <v>4.1166770151461775E-312</v>
          </cell>
          <cell r="O195" t="str">
            <v>40S</v>
          </cell>
          <cell r="P195">
            <v>2</v>
          </cell>
          <cell r="Q195">
            <v>3.9099923706054689</v>
          </cell>
          <cell r="R195">
            <v>1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F196">
            <v>0.3</v>
          </cell>
          <cell r="G196">
            <v>0</v>
          </cell>
          <cell r="H196">
            <v>0.3</v>
          </cell>
          <cell r="I196">
            <v>0.3</v>
          </cell>
          <cell r="J196">
            <v>0</v>
          </cell>
          <cell r="K196">
            <v>0.3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F197">
            <v>0.25</v>
          </cell>
          <cell r="G197">
            <v>0.2</v>
          </cell>
          <cell r="H197">
            <v>0.45</v>
          </cell>
          <cell r="I197">
            <v>0.25</v>
          </cell>
          <cell r="J197">
            <v>0.2</v>
          </cell>
          <cell r="K197">
            <v>0.45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F198">
            <v>0.3</v>
          </cell>
          <cell r="G198">
            <v>0.3</v>
          </cell>
          <cell r="H198">
            <v>0.6</v>
          </cell>
          <cell r="I198">
            <v>0.3</v>
          </cell>
          <cell r="J198">
            <v>0.3</v>
          </cell>
          <cell r="K198">
            <v>0.6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F199">
            <v>0.35</v>
          </cell>
          <cell r="G199">
            <v>0.4</v>
          </cell>
          <cell r="H199">
            <v>0.75</v>
          </cell>
          <cell r="I199">
            <v>0.35</v>
          </cell>
          <cell r="J199">
            <v>0.4</v>
          </cell>
          <cell r="K199">
            <v>0.75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F200">
            <v>0.41</v>
          </cell>
          <cell r="G200">
            <v>0.49</v>
          </cell>
          <cell r="H200">
            <v>0.89999999999999991</v>
          </cell>
          <cell r="I200">
            <v>0.41</v>
          </cell>
          <cell r="J200">
            <v>0.49</v>
          </cell>
          <cell r="K200">
            <v>0.89999999999999991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F201">
            <v>0.51</v>
          </cell>
          <cell r="G201">
            <v>0.54</v>
          </cell>
          <cell r="H201">
            <v>1.05</v>
          </cell>
          <cell r="I201">
            <v>0.51</v>
          </cell>
          <cell r="J201">
            <v>0.54</v>
          </cell>
          <cell r="K201">
            <v>1.05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F202">
            <v>0.61</v>
          </cell>
          <cell r="G202">
            <v>1.04</v>
          </cell>
          <cell r="H202">
            <v>1.65</v>
          </cell>
          <cell r="I202">
            <v>0.61</v>
          </cell>
          <cell r="J202">
            <v>1.04</v>
          </cell>
          <cell r="K202">
            <v>1.65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F203">
            <v>0.81</v>
          </cell>
          <cell r="G203">
            <v>1.73</v>
          </cell>
          <cell r="H203">
            <v>2.54</v>
          </cell>
          <cell r="I203">
            <v>0.81</v>
          </cell>
          <cell r="J203">
            <v>1.73</v>
          </cell>
          <cell r="K203">
            <v>2.54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F204">
            <v>1.01</v>
          </cell>
          <cell r="G204">
            <v>3.04</v>
          </cell>
          <cell r="H204">
            <v>4.05</v>
          </cell>
          <cell r="I204">
            <v>1.01</v>
          </cell>
          <cell r="J204">
            <v>3.04</v>
          </cell>
          <cell r="K204">
            <v>4.05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F205">
            <v>1.22</v>
          </cell>
          <cell r="G205">
            <v>3.28</v>
          </cell>
          <cell r="H205">
            <v>4.5</v>
          </cell>
          <cell r="I205">
            <v>1.22</v>
          </cell>
          <cell r="J205">
            <v>3.28</v>
          </cell>
          <cell r="K205">
            <v>4.5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F206">
            <v>0.81</v>
          </cell>
          <cell r="G206">
            <v>2.64</v>
          </cell>
          <cell r="H206">
            <v>3.45</v>
          </cell>
          <cell r="I206">
            <v>0.81</v>
          </cell>
          <cell r="J206">
            <v>2.64</v>
          </cell>
          <cell r="K206">
            <v>3.45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F207">
            <v>1.01</v>
          </cell>
          <cell r="G207">
            <v>5.74</v>
          </cell>
          <cell r="H207">
            <v>6.75</v>
          </cell>
          <cell r="I207">
            <v>1.01</v>
          </cell>
          <cell r="J207">
            <v>5.74</v>
          </cell>
          <cell r="K207">
            <v>6.75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F208">
            <v>1.22</v>
          </cell>
          <cell r="G208">
            <v>8.3800000000000008</v>
          </cell>
          <cell r="H208">
            <v>9.6000000000000014</v>
          </cell>
          <cell r="I208">
            <v>1.22</v>
          </cell>
          <cell r="J208">
            <v>8.3800000000000008</v>
          </cell>
          <cell r="K208">
            <v>9.6000000000000014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F209">
            <v>1.42</v>
          </cell>
          <cell r="G209">
            <v>9.9700000000000006</v>
          </cell>
          <cell r="H209">
            <v>11.39</v>
          </cell>
          <cell r="I209">
            <v>1.42</v>
          </cell>
          <cell r="J209">
            <v>9.9700000000000006</v>
          </cell>
          <cell r="K209">
            <v>11.39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F210">
            <v>1.62</v>
          </cell>
          <cell r="G210">
            <v>14.88</v>
          </cell>
          <cell r="H210">
            <v>16.5</v>
          </cell>
          <cell r="I210">
            <v>1.62</v>
          </cell>
          <cell r="J210">
            <v>14.88</v>
          </cell>
          <cell r="K210">
            <v>16.5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F211">
            <v>1.82</v>
          </cell>
          <cell r="G211">
            <v>20.67</v>
          </cell>
          <cell r="H211">
            <v>22.490000000000002</v>
          </cell>
          <cell r="I211">
            <v>1.82</v>
          </cell>
          <cell r="J211">
            <v>20.67</v>
          </cell>
          <cell r="K211">
            <v>22.490000000000002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F212">
            <v>2.0299999999999998</v>
          </cell>
          <cell r="G212">
            <v>23.47</v>
          </cell>
          <cell r="H212">
            <v>25.5</v>
          </cell>
          <cell r="I212">
            <v>2.0299999999999998</v>
          </cell>
          <cell r="J212">
            <v>23.47</v>
          </cell>
          <cell r="K212">
            <v>25.5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F213">
            <v>2.23</v>
          </cell>
          <cell r="G213">
            <v>29.27</v>
          </cell>
          <cell r="H213">
            <v>31.5</v>
          </cell>
          <cell r="I213">
            <v>2.23</v>
          </cell>
          <cell r="J213">
            <v>29.27</v>
          </cell>
          <cell r="K213">
            <v>31.5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F214">
            <v>2.4300000000000002</v>
          </cell>
          <cell r="G214">
            <v>35.07</v>
          </cell>
          <cell r="H214">
            <v>37.5</v>
          </cell>
          <cell r="I214">
            <v>2.4300000000000002</v>
          </cell>
          <cell r="J214">
            <v>35.07</v>
          </cell>
          <cell r="K214">
            <v>37.5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F215">
            <v>7.0000000000000007E-2</v>
          </cell>
          <cell r="G215">
            <v>7.0000000000000007E-2</v>
          </cell>
          <cell r="H215">
            <v>2</v>
          </cell>
          <cell r="I215">
            <v>7.0000000000000007E-2</v>
          </cell>
          <cell r="J215">
            <v>0</v>
          </cell>
          <cell r="K215">
            <v>7.0000000000000007E-2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F216">
            <v>7.0000000000000007E-2</v>
          </cell>
          <cell r="G216">
            <v>7.0000000000000007E-2</v>
          </cell>
          <cell r="H216">
            <v>2</v>
          </cell>
          <cell r="I216">
            <v>7.0000000000000007E-2</v>
          </cell>
          <cell r="J216">
            <v>0</v>
          </cell>
          <cell r="K216">
            <v>7.0000000000000007E-2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F217">
            <v>7.0000000000000007E-2</v>
          </cell>
          <cell r="G217">
            <v>7.0000000000000007E-2</v>
          </cell>
          <cell r="H217">
            <v>2</v>
          </cell>
          <cell r="I217">
            <v>7.0000000000000007E-2</v>
          </cell>
          <cell r="J217">
            <v>0</v>
          </cell>
          <cell r="K217">
            <v>7.0000000000000007E-2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F218">
            <v>7.0000000000000007E-2</v>
          </cell>
          <cell r="G218">
            <v>7.0000000000000007E-2</v>
          </cell>
          <cell r="H218">
            <v>2</v>
          </cell>
          <cell r="I218">
            <v>7.0000000000000007E-2</v>
          </cell>
          <cell r="J218">
            <v>0</v>
          </cell>
          <cell r="K218">
            <v>7.0000000000000007E-2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F219">
            <v>7.0000000000000007E-2</v>
          </cell>
          <cell r="G219">
            <v>7.0000000000000007E-2</v>
          </cell>
          <cell r="H219">
            <v>2</v>
          </cell>
          <cell r="I219">
            <v>7.0000000000000007E-2</v>
          </cell>
          <cell r="J219">
            <v>0</v>
          </cell>
          <cell r="K219">
            <v>7.0000000000000007E-2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F220">
            <v>7.0000000000000007E-2</v>
          </cell>
          <cell r="G220">
            <v>7.0000000000000007E-2</v>
          </cell>
          <cell r="H220">
            <v>2</v>
          </cell>
          <cell r="I220">
            <v>7.0000000000000007E-2</v>
          </cell>
          <cell r="J220">
            <v>0</v>
          </cell>
          <cell r="K220">
            <v>7.0000000000000007E-2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F221">
            <v>7.0000000000000007E-2</v>
          </cell>
          <cell r="G221">
            <v>0</v>
          </cell>
          <cell r="H221">
            <v>7.0000000000000007E-2</v>
          </cell>
          <cell r="I221">
            <v>7.0000000000000007E-2</v>
          </cell>
          <cell r="J221">
            <v>0</v>
          </cell>
          <cell r="K221">
            <v>7.0000000000000007E-2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F222">
            <v>7.0000000000000007E-2</v>
          </cell>
          <cell r="G222">
            <v>0</v>
          </cell>
          <cell r="H222">
            <v>7.0000000000000007E-2</v>
          </cell>
          <cell r="I222">
            <v>7.0000000000000007E-2</v>
          </cell>
          <cell r="J222">
            <v>0</v>
          </cell>
          <cell r="K222">
            <v>7.0000000000000007E-2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F224">
            <v>7.0000000000000007E-2</v>
          </cell>
          <cell r="G224">
            <v>0</v>
          </cell>
          <cell r="H224">
            <v>7.0000000000000007E-2</v>
          </cell>
          <cell r="I224">
            <v>7.0000000000000007E-2</v>
          </cell>
          <cell r="J224">
            <v>0</v>
          </cell>
          <cell r="K224">
            <v>7.0000000000000007E-2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F225">
            <v>7.0000000000000007E-2</v>
          </cell>
          <cell r="G225">
            <v>0</v>
          </cell>
          <cell r="H225">
            <v>7.0000000000000007E-2</v>
          </cell>
          <cell r="I225">
            <v>7.0000000000000007E-2</v>
          </cell>
          <cell r="J225">
            <v>0</v>
          </cell>
          <cell r="K225">
            <v>7.0000000000000007E-2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F226">
            <v>7.0000000000000007E-2</v>
          </cell>
          <cell r="G226">
            <v>0</v>
          </cell>
          <cell r="H226">
            <v>7.0000000000000007E-2</v>
          </cell>
          <cell r="I226">
            <v>7.0000000000000007E-2</v>
          </cell>
          <cell r="J226">
            <v>0</v>
          </cell>
          <cell r="K226">
            <v>7.0000000000000007E-2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F227">
            <v>7.0000000000000007E-2</v>
          </cell>
          <cell r="G227">
            <v>0</v>
          </cell>
          <cell r="H227">
            <v>7.0000000000000007E-2</v>
          </cell>
          <cell r="I227">
            <v>7.0000000000000007E-2</v>
          </cell>
          <cell r="J227">
            <v>0</v>
          </cell>
          <cell r="K227">
            <v>7.0000000000000007E-2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F228">
            <v>7.0000000000000007E-2</v>
          </cell>
          <cell r="G228">
            <v>0</v>
          </cell>
          <cell r="H228">
            <v>7.0000000000000007E-2</v>
          </cell>
          <cell r="I228">
            <v>7.0000000000000007E-2</v>
          </cell>
          <cell r="J228">
            <v>0</v>
          </cell>
          <cell r="K228">
            <v>7.0000000000000007E-2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F229">
            <v>7.0000000000000007E-2</v>
          </cell>
          <cell r="G229">
            <v>0</v>
          </cell>
          <cell r="H229">
            <v>7.0000000000000007E-2</v>
          </cell>
          <cell r="I229">
            <v>7.0000000000000007E-2</v>
          </cell>
          <cell r="J229">
            <v>0</v>
          </cell>
          <cell r="K229">
            <v>7.0000000000000007E-2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F230">
            <v>0.15</v>
          </cell>
          <cell r="G230">
            <v>0</v>
          </cell>
          <cell r="H230">
            <v>0.15</v>
          </cell>
          <cell r="I230">
            <v>0.15</v>
          </cell>
          <cell r="J230">
            <v>0</v>
          </cell>
          <cell r="K230">
            <v>0.15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F231">
            <v>0.15</v>
          </cell>
          <cell r="G231">
            <v>0</v>
          </cell>
          <cell r="H231">
            <v>0.15</v>
          </cell>
          <cell r="I231">
            <v>0.15</v>
          </cell>
          <cell r="J231">
            <v>0</v>
          </cell>
          <cell r="K231">
            <v>0.15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F232">
            <v>0.15</v>
          </cell>
          <cell r="G232">
            <v>0</v>
          </cell>
          <cell r="H232">
            <v>0.15</v>
          </cell>
          <cell r="I232">
            <v>0.15</v>
          </cell>
          <cell r="J232">
            <v>0</v>
          </cell>
          <cell r="K232">
            <v>0.15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F233">
            <v>0.13</v>
          </cell>
          <cell r="G233">
            <v>0.17</v>
          </cell>
          <cell r="H233">
            <v>0.30000000000000004</v>
          </cell>
          <cell r="I233">
            <v>0.13</v>
          </cell>
          <cell r="J233">
            <v>0.17</v>
          </cell>
          <cell r="K233">
            <v>0.30000000000000004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F234">
            <v>0.13</v>
          </cell>
          <cell r="G234">
            <v>0.17</v>
          </cell>
          <cell r="H234">
            <v>0.30000000000000004</v>
          </cell>
          <cell r="I234">
            <v>0.13</v>
          </cell>
          <cell r="J234">
            <v>0.17</v>
          </cell>
          <cell r="K234">
            <v>0.30000000000000004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F235">
            <v>0.13</v>
          </cell>
          <cell r="G235">
            <v>0.17</v>
          </cell>
          <cell r="H235">
            <v>0.30000000000000004</v>
          </cell>
          <cell r="I235">
            <v>0.13</v>
          </cell>
          <cell r="J235">
            <v>0.17</v>
          </cell>
          <cell r="K235">
            <v>0.30000000000000004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F236">
            <v>0.15</v>
          </cell>
          <cell r="G236">
            <v>0.15</v>
          </cell>
          <cell r="H236">
            <v>0.3</v>
          </cell>
          <cell r="I236">
            <v>0.15</v>
          </cell>
          <cell r="J236">
            <v>0.15</v>
          </cell>
          <cell r="K236">
            <v>0.3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F237">
            <v>0.15</v>
          </cell>
          <cell r="G237">
            <v>0.15</v>
          </cell>
          <cell r="H237">
            <v>0.3</v>
          </cell>
          <cell r="I237">
            <v>0.15</v>
          </cell>
          <cell r="J237">
            <v>0.15</v>
          </cell>
          <cell r="K237">
            <v>0.3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2</v>
          </cell>
          <cell r="R237">
            <v>0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F238">
            <v>0.15</v>
          </cell>
          <cell r="G238">
            <v>0.15</v>
          </cell>
          <cell r="H238">
            <v>0.3</v>
          </cell>
          <cell r="I238">
            <v>0.15</v>
          </cell>
          <cell r="J238">
            <v>0.15</v>
          </cell>
          <cell r="K238">
            <v>0.3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F239">
            <v>0.2</v>
          </cell>
          <cell r="G239">
            <v>0.25</v>
          </cell>
          <cell r="H239">
            <v>0.45</v>
          </cell>
          <cell r="I239">
            <v>0.2</v>
          </cell>
          <cell r="J239">
            <v>0.25</v>
          </cell>
          <cell r="K239">
            <v>0.45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F240">
            <v>0.2</v>
          </cell>
          <cell r="G240">
            <v>0.25</v>
          </cell>
          <cell r="H240">
            <v>0.45</v>
          </cell>
          <cell r="I240">
            <v>0.2</v>
          </cell>
          <cell r="J240">
            <v>0.25</v>
          </cell>
          <cell r="K240">
            <v>0.45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F241">
            <v>0.2</v>
          </cell>
          <cell r="G241">
            <v>0.25</v>
          </cell>
          <cell r="H241">
            <v>0.45</v>
          </cell>
          <cell r="I241">
            <v>0.2</v>
          </cell>
          <cell r="J241">
            <v>0.25</v>
          </cell>
          <cell r="K241">
            <v>0.45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F242">
            <v>0.25</v>
          </cell>
          <cell r="G242">
            <v>0.5</v>
          </cell>
          <cell r="H242">
            <v>0.75</v>
          </cell>
          <cell r="I242">
            <v>0.25</v>
          </cell>
          <cell r="J242">
            <v>0.5</v>
          </cell>
          <cell r="K242">
            <v>0.75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F243">
            <v>0.3</v>
          </cell>
          <cell r="G243">
            <v>0.6</v>
          </cell>
          <cell r="H243">
            <v>0.89999999999999991</v>
          </cell>
          <cell r="I243">
            <v>0.3</v>
          </cell>
          <cell r="J243">
            <v>0.6</v>
          </cell>
          <cell r="K243">
            <v>0.89999999999999991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F244">
            <v>0.35</v>
          </cell>
          <cell r="G244">
            <v>0.85</v>
          </cell>
          <cell r="H244">
            <v>1.2</v>
          </cell>
          <cell r="I244">
            <v>0.35</v>
          </cell>
          <cell r="J244">
            <v>0.85</v>
          </cell>
          <cell r="K244">
            <v>1.2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3</v>
          </cell>
        </row>
        <row r="245">
          <cell r="A245">
            <v>0</v>
          </cell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F245">
            <v>0.41</v>
          </cell>
          <cell r="G245">
            <v>0.93</v>
          </cell>
          <cell r="H245">
            <v>1.34</v>
          </cell>
          <cell r="I245">
            <v>0.41</v>
          </cell>
          <cell r="J245">
            <v>0.93</v>
          </cell>
          <cell r="K245">
            <v>1.34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F246">
            <v>0.51</v>
          </cell>
          <cell r="G246">
            <v>1.59</v>
          </cell>
          <cell r="H246">
            <v>2.1</v>
          </cell>
          <cell r="I246">
            <v>0.51</v>
          </cell>
          <cell r="J246">
            <v>1.59</v>
          </cell>
          <cell r="K246">
            <v>2.1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F247">
            <v>0.61</v>
          </cell>
          <cell r="G247">
            <v>2.69</v>
          </cell>
          <cell r="H247">
            <v>3.3</v>
          </cell>
          <cell r="I247">
            <v>0.61</v>
          </cell>
          <cell r="J247">
            <v>2.69</v>
          </cell>
          <cell r="K247">
            <v>3.3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F248">
            <v>0.81</v>
          </cell>
          <cell r="G248">
            <v>4.58</v>
          </cell>
          <cell r="H248">
            <v>5.3900000000000006</v>
          </cell>
          <cell r="I248">
            <v>0.81</v>
          </cell>
          <cell r="J248">
            <v>4.58</v>
          </cell>
          <cell r="K248">
            <v>5.3900000000000006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F249">
            <v>1.01</v>
          </cell>
          <cell r="G249">
            <v>7.99</v>
          </cell>
          <cell r="H249">
            <v>9</v>
          </cell>
          <cell r="I249">
            <v>1.01</v>
          </cell>
          <cell r="J249">
            <v>7.99</v>
          </cell>
          <cell r="K249">
            <v>9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F250">
            <v>1.22</v>
          </cell>
          <cell r="G250">
            <v>11.68</v>
          </cell>
          <cell r="H250">
            <v>12.9</v>
          </cell>
          <cell r="I250">
            <v>1.22</v>
          </cell>
          <cell r="J250">
            <v>11.68</v>
          </cell>
          <cell r="K250">
            <v>12.9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F251">
            <v>1.42</v>
          </cell>
          <cell r="G251">
            <v>12.68</v>
          </cell>
          <cell r="H251">
            <v>14.1</v>
          </cell>
          <cell r="I251">
            <v>1.42</v>
          </cell>
          <cell r="J251">
            <v>12.68</v>
          </cell>
          <cell r="K251">
            <v>14.1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F252">
            <v>1.62</v>
          </cell>
          <cell r="G252">
            <v>19.37</v>
          </cell>
          <cell r="H252">
            <v>20.990000000000002</v>
          </cell>
          <cell r="I252">
            <v>1.62</v>
          </cell>
          <cell r="J252">
            <v>19.37</v>
          </cell>
          <cell r="K252">
            <v>20.990000000000002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F253">
            <v>1.82</v>
          </cell>
          <cell r="G253">
            <v>26.68</v>
          </cell>
          <cell r="H253">
            <v>28.5</v>
          </cell>
          <cell r="I253">
            <v>1.82</v>
          </cell>
          <cell r="J253">
            <v>26.68</v>
          </cell>
          <cell r="K253">
            <v>28.5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F254">
            <v>2.0299999999999998</v>
          </cell>
          <cell r="G254">
            <v>36.96</v>
          </cell>
          <cell r="H254">
            <v>38.99</v>
          </cell>
          <cell r="I254">
            <v>2.0299999999999998</v>
          </cell>
          <cell r="J254">
            <v>36.96</v>
          </cell>
          <cell r="K254">
            <v>38.99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F255">
            <v>2.23</v>
          </cell>
          <cell r="G255">
            <v>45.77</v>
          </cell>
          <cell r="H255">
            <v>48</v>
          </cell>
          <cell r="I255">
            <v>2.23</v>
          </cell>
          <cell r="J255">
            <v>45.77</v>
          </cell>
          <cell r="K255">
            <v>48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F256">
            <v>2.4300000000000002</v>
          </cell>
          <cell r="G256">
            <v>53.07</v>
          </cell>
          <cell r="H256">
            <v>55.5</v>
          </cell>
          <cell r="I256">
            <v>2.4300000000000002</v>
          </cell>
          <cell r="J256">
            <v>53.07</v>
          </cell>
          <cell r="K256">
            <v>55.5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8</v>
          </cell>
        </row>
        <row r="257">
          <cell r="A257">
            <v>0</v>
          </cell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F257">
            <v>7.0000000000000007E-2</v>
          </cell>
          <cell r="G257">
            <v>7.0000000000000007E-2</v>
          </cell>
          <cell r="H257">
            <v>2</v>
          </cell>
          <cell r="I257">
            <v>7.0000000000000007E-2</v>
          </cell>
          <cell r="J257">
            <v>0</v>
          </cell>
          <cell r="K257">
            <v>7.0000000000000007E-2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F258">
            <v>7.0000000000000007E-2</v>
          </cell>
          <cell r="G258">
            <v>7.0000000000000007E-2</v>
          </cell>
          <cell r="H258">
            <v>2</v>
          </cell>
          <cell r="I258">
            <v>7.0000000000000007E-2</v>
          </cell>
          <cell r="J258">
            <v>0</v>
          </cell>
          <cell r="K258">
            <v>7.0000000000000007E-2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F259">
            <v>7.0000000000000007E-2</v>
          </cell>
          <cell r="G259">
            <v>7.0000000000000007E-2</v>
          </cell>
          <cell r="H259">
            <v>2</v>
          </cell>
          <cell r="I259">
            <v>7.0000000000000007E-2</v>
          </cell>
          <cell r="J259">
            <v>0</v>
          </cell>
          <cell r="K259">
            <v>7.0000000000000007E-2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F260">
            <v>7.0000000000000007E-2</v>
          </cell>
          <cell r="G260">
            <v>7.0000000000000007E-2</v>
          </cell>
          <cell r="H260">
            <v>2</v>
          </cell>
          <cell r="I260">
            <v>7.0000000000000007E-2</v>
          </cell>
          <cell r="J260">
            <v>0</v>
          </cell>
          <cell r="K260">
            <v>7.0000000000000007E-2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2</v>
          </cell>
        </row>
        <row r="261">
          <cell r="A261">
            <v>0</v>
          </cell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F261">
            <v>7.0000000000000007E-2</v>
          </cell>
          <cell r="G261">
            <v>7.0000000000000007E-2</v>
          </cell>
          <cell r="H261">
            <v>2</v>
          </cell>
          <cell r="I261">
            <v>7.0000000000000007E-2</v>
          </cell>
          <cell r="J261">
            <v>0</v>
          </cell>
          <cell r="K261">
            <v>7.0000000000000007E-2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F262">
            <v>7.0000000000000007E-2</v>
          </cell>
          <cell r="G262">
            <v>7.0000000000000007E-2</v>
          </cell>
          <cell r="H262">
            <v>2</v>
          </cell>
          <cell r="I262">
            <v>7.0000000000000007E-2</v>
          </cell>
          <cell r="J262">
            <v>0</v>
          </cell>
          <cell r="K262">
            <v>7.0000000000000007E-2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F263">
            <v>7.0000000000000007E-2</v>
          </cell>
          <cell r="G263">
            <v>0</v>
          </cell>
          <cell r="H263">
            <v>7.0000000000000007E-2</v>
          </cell>
          <cell r="I263">
            <v>7.0000000000000007E-2</v>
          </cell>
          <cell r="J263">
            <v>0</v>
          </cell>
          <cell r="K263">
            <v>7.0000000000000007E-2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F264">
            <v>7.0000000000000007E-2</v>
          </cell>
          <cell r="G264">
            <v>0</v>
          </cell>
          <cell r="H264">
            <v>7.0000000000000007E-2</v>
          </cell>
          <cell r="I264">
            <v>7.0000000000000007E-2</v>
          </cell>
          <cell r="J264">
            <v>0</v>
          </cell>
          <cell r="K264">
            <v>7.0000000000000007E-2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F265">
            <v>7.0000000000000007E-2</v>
          </cell>
          <cell r="G265">
            <v>0</v>
          </cell>
          <cell r="H265">
            <v>7.0000000000000007E-2</v>
          </cell>
          <cell r="I265">
            <v>7.0000000000000007E-2</v>
          </cell>
          <cell r="J265">
            <v>0</v>
          </cell>
          <cell r="K265">
            <v>7.0000000000000007E-2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F266">
            <v>7.0000000000000007E-2</v>
          </cell>
          <cell r="G266">
            <v>0</v>
          </cell>
          <cell r="H266">
            <v>7.0000000000000007E-2</v>
          </cell>
          <cell r="I266">
            <v>7.0000000000000007E-2</v>
          </cell>
          <cell r="J266">
            <v>0</v>
          </cell>
          <cell r="K266">
            <v>7.0000000000000007E-2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F267">
            <v>7.0000000000000007E-2</v>
          </cell>
          <cell r="G267">
            <v>0</v>
          </cell>
          <cell r="H267">
            <v>7.0000000000000007E-2</v>
          </cell>
          <cell r="I267">
            <v>7.0000000000000007E-2</v>
          </cell>
          <cell r="J267">
            <v>0</v>
          </cell>
          <cell r="K267">
            <v>7.0000000000000007E-2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F268">
            <v>7.0000000000000007E-2</v>
          </cell>
          <cell r="G268">
            <v>0</v>
          </cell>
          <cell r="H268">
            <v>7.0000000000000007E-2</v>
          </cell>
          <cell r="I268">
            <v>7.0000000000000007E-2</v>
          </cell>
          <cell r="J268">
            <v>0</v>
          </cell>
          <cell r="K268">
            <v>7.0000000000000007E-2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F269">
            <v>7.0000000000000007E-2</v>
          </cell>
          <cell r="G269">
            <v>0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F270">
            <v>7.0000000000000007E-2</v>
          </cell>
          <cell r="G270">
            <v>0</v>
          </cell>
          <cell r="H270">
            <v>7.0000000000000007E-2</v>
          </cell>
          <cell r="I270">
            <v>7.0000000000000007E-2</v>
          </cell>
          <cell r="J270">
            <v>0</v>
          </cell>
          <cell r="K270">
            <v>7.0000000000000007E-2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7.0000000000000007E-2</v>
          </cell>
          <cell r="J271">
            <v>0</v>
          </cell>
          <cell r="K271">
            <v>7.0000000000000007E-2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2</v>
          </cell>
          <cell r="Q271">
            <v>0</v>
          </cell>
          <cell r="R271">
            <v>0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F272">
            <v>0.15</v>
          </cell>
          <cell r="G272">
            <v>0</v>
          </cell>
          <cell r="H272">
            <v>0.15</v>
          </cell>
          <cell r="I272">
            <v>0.15</v>
          </cell>
          <cell r="J272">
            <v>0</v>
          </cell>
          <cell r="K272">
            <v>0.15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F273">
            <v>0.15</v>
          </cell>
          <cell r="G273">
            <v>0</v>
          </cell>
          <cell r="H273">
            <v>0.15</v>
          </cell>
          <cell r="I273">
            <v>0.15</v>
          </cell>
          <cell r="J273">
            <v>0</v>
          </cell>
          <cell r="K273">
            <v>0.15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F274">
            <v>0.15</v>
          </cell>
          <cell r="G274">
            <v>0</v>
          </cell>
          <cell r="H274">
            <v>0.15</v>
          </cell>
          <cell r="I274">
            <v>0.15</v>
          </cell>
          <cell r="J274">
            <v>0</v>
          </cell>
          <cell r="K274">
            <v>0.15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F275">
            <v>0.13</v>
          </cell>
          <cell r="G275">
            <v>0.17</v>
          </cell>
          <cell r="H275">
            <v>0.30000000000000004</v>
          </cell>
          <cell r="I275">
            <v>0.13</v>
          </cell>
          <cell r="J275">
            <v>0.17</v>
          </cell>
          <cell r="K275">
            <v>0.30000000000000004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F276">
            <v>0.13</v>
          </cell>
          <cell r="G276">
            <v>0.17</v>
          </cell>
          <cell r="H276">
            <v>0.30000000000000004</v>
          </cell>
          <cell r="I276">
            <v>0.13</v>
          </cell>
          <cell r="J276">
            <v>0.17</v>
          </cell>
          <cell r="K276">
            <v>0.30000000000000004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F277">
            <v>0.13</v>
          </cell>
          <cell r="G277">
            <v>0.17</v>
          </cell>
          <cell r="H277">
            <v>0.30000000000000004</v>
          </cell>
          <cell r="I277">
            <v>0.13</v>
          </cell>
          <cell r="J277">
            <v>0.17</v>
          </cell>
          <cell r="K277">
            <v>0.30000000000000004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F278">
            <v>0.15</v>
          </cell>
          <cell r="G278">
            <v>0.15</v>
          </cell>
          <cell r="H278">
            <v>0.3</v>
          </cell>
          <cell r="I278">
            <v>0.15</v>
          </cell>
          <cell r="J278">
            <v>0.15</v>
          </cell>
          <cell r="K278">
            <v>0.3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F279">
            <v>0.15</v>
          </cell>
          <cell r="G279">
            <v>0.15</v>
          </cell>
          <cell r="H279">
            <v>0.3</v>
          </cell>
          <cell r="I279">
            <v>0.15</v>
          </cell>
          <cell r="J279">
            <v>0.15</v>
          </cell>
          <cell r="K279">
            <v>0.3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F280">
            <v>0.15</v>
          </cell>
          <cell r="G280">
            <v>0.15</v>
          </cell>
          <cell r="H280">
            <v>0.3</v>
          </cell>
          <cell r="I280">
            <v>0.15</v>
          </cell>
          <cell r="J280">
            <v>0.15</v>
          </cell>
          <cell r="K280">
            <v>0.3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F281">
            <v>0.2</v>
          </cell>
          <cell r="G281">
            <v>0.25</v>
          </cell>
          <cell r="H281">
            <v>0.45</v>
          </cell>
          <cell r="I281">
            <v>0.2</v>
          </cell>
          <cell r="J281">
            <v>0.25</v>
          </cell>
          <cell r="K281">
            <v>0.45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F282">
            <v>0.2</v>
          </cell>
          <cell r="G282">
            <v>0.25</v>
          </cell>
          <cell r="H282">
            <v>0.45</v>
          </cell>
          <cell r="I282">
            <v>0.2</v>
          </cell>
          <cell r="J282">
            <v>0.25</v>
          </cell>
          <cell r="K282">
            <v>0.45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F283">
            <v>0.2</v>
          </cell>
          <cell r="G283">
            <v>0.25</v>
          </cell>
          <cell r="H283">
            <v>0.45</v>
          </cell>
          <cell r="I283">
            <v>0.2</v>
          </cell>
          <cell r="J283">
            <v>0.25</v>
          </cell>
          <cell r="K283">
            <v>0.45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F284">
            <v>0.25</v>
          </cell>
          <cell r="G284">
            <v>0.5</v>
          </cell>
          <cell r="H284">
            <v>0.75</v>
          </cell>
          <cell r="I284">
            <v>0.25</v>
          </cell>
          <cell r="J284">
            <v>0.5</v>
          </cell>
          <cell r="K284">
            <v>0.75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F285">
            <v>0.3</v>
          </cell>
          <cell r="G285">
            <v>0.6</v>
          </cell>
          <cell r="H285">
            <v>0.89999999999999991</v>
          </cell>
          <cell r="I285">
            <v>0.3</v>
          </cell>
          <cell r="J285">
            <v>0.6</v>
          </cell>
          <cell r="K285">
            <v>0.89999999999999991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F286">
            <v>0.35</v>
          </cell>
          <cell r="G286">
            <v>0.85</v>
          </cell>
          <cell r="H286">
            <v>1.2</v>
          </cell>
          <cell r="I286">
            <v>0.35</v>
          </cell>
          <cell r="J286">
            <v>0.85</v>
          </cell>
          <cell r="K286">
            <v>1.2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</v>
          </cell>
        </row>
        <row r="287">
          <cell r="A287" t="str">
            <v>80S</v>
          </cell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F287">
            <v>0.41</v>
          </cell>
          <cell r="G287">
            <v>0.93</v>
          </cell>
          <cell r="H287">
            <v>1.34</v>
          </cell>
          <cell r="I287">
            <v>0.41</v>
          </cell>
          <cell r="J287">
            <v>0.93</v>
          </cell>
          <cell r="K287">
            <v>1.34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F288">
            <v>0.51</v>
          </cell>
          <cell r="G288">
            <v>1.59</v>
          </cell>
          <cell r="H288">
            <v>2.1</v>
          </cell>
          <cell r="I288">
            <v>0.51</v>
          </cell>
          <cell r="J288">
            <v>1.59</v>
          </cell>
          <cell r="K288">
            <v>2.1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F289">
            <v>0.61</v>
          </cell>
          <cell r="G289">
            <v>2.69</v>
          </cell>
          <cell r="H289">
            <v>3.3</v>
          </cell>
          <cell r="I289">
            <v>0.61</v>
          </cell>
          <cell r="J289">
            <v>2.69</v>
          </cell>
          <cell r="K289">
            <v>3.3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F290">
            <v>0.81</v>
          </cell>
          <cell r="G290">
            <v>4.58</v>
          </cell>
          <cell r="H290">
            <v>5.3900000000000006</v>
          </cell>
          <cell r="I290">
            <v>0.81</v>
          </cell>
          <cell r="J290">
            <v>4.58</v>
          </cell>
          <cell r="K290">
            <v>5.3900000000000006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F291">
            <v>1.01</v>
          </cell>
          <cell r="G291">
            <v>5.74</v>
          </cell>
          <cell r="H291">
            <v>6.75</v>
          </cell>
          <cell r="I291">
            <v>1.01</v>
          </cell>
          <cell r="J291">
            <v>5.74</v>
          </cell>
          <cell r="K291">
            <v>6.75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F292">
            <v>1.22</v>
          </cell>
          <cell r="G292">
            <v>6.73</v>
          </cell>
          <cell r="H292">
            <v>7.95</v>
          </cell>
          <cell r="I292">
            <v>1.22</v>
          </cell>
          <cell r="J292">
            <v>6.73</v>
          </cell>
          <cell r="K292">
            <v>7.95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F293">
            <v>0.81</v>
          </cell>
          <cell r="G293">
            <v>6.09</v>
          </cell>
          <cell r="H293">
            <v>6.9</v>
          </cell>
          <cell r="I293">
            <v>0.81</v>
          </cell>
          <cell r="J293">
            <v>6.09</v>
          </cell>
          <cell r="K293">
            <v>6.9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F294">
            <v>1.01</v>
          </cell>
          <cell r="G294">
            <v>11.44</v>
          </cell>
          <cell r="H294">
            <v>12.45</v>
          </cell>
          <cell r="I294">
            <v>1.01</v>
          </cell>
          <cell r="J294">
            <v>11.44</v>
          </cell>
          <cell r="K294">
            <v>12.45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F295">
            <v>1.22</v>
          </cell>
          <cell r="G295">
            <v>15.28</v>
          </cell>
          <cell r="H295">
            <v>16.5</v>
          </cell>
          <cell r="I295">
            <v>1.22</v>
          </cell>
          <cell r="J295">
            <v>15.28</v>
          </cell>
          <cell r="K295">
            <v>16.5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F296">
            <v>1.42</v>
          </cell>
          <cell r="G296">
            <v>21.07</v>
          </cell>
          <cell r="H296">
            <v>22.490000000000002</v>
          </cell>
          <cell r="I296">
            <v>1.42</v>
          </cell>
          <cell r="J296">
            <v>21.07</v>
          </cell>
          <cell r="K296">
            <v>22.490000000000002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F297">
            <v>1.62</v>
          </cell>
          <cell r="G297">
            <v>28.38</v>
          </cell>
          <cell r="H297">
            <v>30</v>
          </cell>
          <cell r="I297">
            <v>1.62</v>
          </cell>
          <cell r="J297">
            <v>28.38</v>
          </cell>
          <cell r="K297">
            <v>30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F298">
            <v>1.82</v>
          </cell>
          <cell r="G298">
            <v>37.17</v>
          </cell>
          <cell r="H298">
            <v>38.99</v>
          </cell>
          <cell r="I298">
            <v>1.82</v>
          </cell>
          <cell r="J298">
            <v>37.17</v>
          </cell>
          <cell r="K298">
            <v>38.99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F299">
            <v>2.0299999999999998</v>
          </cell>
          <cell r="G299">
            <v>45.97</v>
          </cell>
          <cell r="H299">
            <v>48</v>
          </cell>
          <cell r="I299">
            <v>2.0299999999999998</v>
          </cell>
          <cell r="J299">
            <v>45.97</v>
          </cell>
          <cell r="K299">
            <v>48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F300">
            <v>2.23</v>
          </cell>
          <cell r="G300">
            <v>65.27</v>
          </cell>
          <cell r="H300">
            <v>67.5</v>
          </cell>
          <cell r="I300">
            <v>2.23</v>
          </cell>
          <cell r="J300">
            <v>65.27</v>
          </cell>
          <cell r="K300">
            <v>67.5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F301">
            <v>2.4300000000000002</v>
          </cell>
          <cell r="G301">
            <v>75.56</v>
          </cell>
          <cell r="H301">
            <v>77.990000000000009</v>
          </cell>
          <cell r="I301">
            <v>2.4300000000000002</v>
          </cell>
          <cell r="J301">
            <v>75.56</v>
          </cell>
          <cell r="K301">
            <v>77.990000000000009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F302">
            <v>0.41</v>
          </cell>
          <cell r="G302">
            <v>1.84</v>
          </cell>
          <cell r="H302">
            <v>2.25</v>
          </cell>
          <cell r="I302">
            <v>0.41</v>
          </cell>
          <cell r="J302">
            <v>1.84</v>
          </cell>
          <cell r="K302">
            <v>2.25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F303">
            <v>0.51</v>
          </cell>
          <cell r="G303">
            <v>2.94</v>
          </cell>
          <cell r="H303">
            <v>3.45</v>
          </cell>
          <cell r="I303">
            <v>0.51</v>
          </cell>
          <cell r="J303">
            <v>2.94</v>
          </cell>
          <cell r="K303">
            <v>3.45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F304">
            <v>0.61</v>
          </cell>
          <cell r="G304">
            <v>4.1900000000000004</v>
          </cell>
          <cell r="H304">
            <v>4.8000000000000007</v>
          </cell>
          <cell r="I304">
            <v>0.61</v>
          </cell>
          <cell r="J304">
            <v>4.1900000000000004</v>
          </cell>
          <cell r="K304">
            <v>4.8000000000000007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F305">
            <v>0.81</v>
          </cell>
          <cell r="G305">
            <v>9.23</v>
          </cell>
          <cell r="H305">
            <v>10.040000000000001</v>
          </cell>
          <cell r="I305">
            <v>0.81</v>
          </cell>
          <cell r="J305">
            <v>9.23</v>
          </cell>
          <cell r="K305">
            <v>10.040000000000001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F306">
            <v>1.01</v>
          </cell>
          <cell r="G306">
            <v>12.49</v>
          </cell>
          <cell r="H306">
            <v>13.5</v>
          </cell>
          <cell r="I306">
            <v>1.01</v>
          </cell>
          <cell r="J306">
            <v>12.49</v>
          </cell>
          <cell r="K306">
            <v>13.5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F307">
            <v>1.22</v>
          </cell>
          <cell r="G307">
            <v>21.27</v>
          </cell>
          <cell r="H307">
            <v>22.49</v>
          </cell>
          <cell r="I307">
            <v>1.22</v>
          </cell>
          <cell r="J307">
            <v>21.27</v>
          </cell>
          <cell r="K307">
            <v>22.49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F308">
            <v>1.42</v>
          </cell>
          <cell r="G308">
            <v>25.58</v>
          </cell>
          <cell r="H308">
            <v>27</v>
          </cell>
          <cell r="I308">
            <v>1.42</v>
          </cell>
          <cell r="J308">
            <v>25.58</v>
          </cell>
          <cell r="K308">
            <v>27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F309">
            <v>1.62</v>
          </cell>
          <cell r="G309">
            <v>35.880000000000003</v>
          </cell>
          <cell r="H309">
            <v>37.5</v>
          </cell>
          <cell r="I309">
            <v>1.62</v>
          </cell>
          <cell r="J309">
            <v>35.880000000000003</v>
          </cell>
          <cell r="K309">
            <v>37.5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F310">
            <v>1.82</v>
          </cell>
          <cell r="G310">
            <v>47.68</v>
          </cell>
          <cell r="H310">
            <v>49.5</v>
          </cell>
          <cell r="I310">
            <v>1.82</v>
          </cell>
          <cell r="J310">
            <v>47.68</v>
          </cell>
          <cell r="K310">
            <v>49.5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F311">
            <v>2.0299999999999998</v>
          </cell>
          <cell r="G311">
            <v>62.47</v>
          </cell>
          <cell r="H311">
            <v>64.5</v>
          </cell>
          <cell r="I311">
            <v>2.0299999999999998</v>
          </cell>
          <cell r="J311">
            <v>62.47</v>
          </cell>
          <cell r="K311">
            <v>64.5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F312">
            <v>2.23</v>
          </cell>
          <cell r="G312">
            <v>84.76</v>
          </cell>
          <cell r="H312">
            <v>86.990000000000009</v>
          </cell>
          <cell r="I312">
            <v>2.23</v>
          </cell>
          <cell r="J312">
            <v>84.76</v>
          </cell>
          <cell r="K312">
            <v>86.990000000000009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F313">
            <v>2.4300000000000002</v>
          </cell>
          <cell r="G313">
            <v>98.07</v>
          </cell>
          <cell r="H313">
            <v>100.5</v>
          </cell>
          <cell r="I313">
            <v>2.4300000000000002</v>
          </cell>
          <cell r="J313">
            <v>98.07</v>
          </cell>
          <cell r="K313">
            <v>100.5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8</v>
          </cell>
          <cell r="Q313">
            <v>0</v>
          </cell>
          <cell r="R313">
            <v>0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F314">
            <v>0.81</v>
          </cell>
          <cell r="G314">
            <v>10.130000000000001</v>
          </cell>
          <cell r="H314">
            <v>10.940000000000001</v>
          </cell>
          <cell r="I314">
            <v>0.81</v>
          </cell>
          <cell r="J314">
            <v>10.130000000000001</v>
          </cell>
          <cell r="K314">
            <v>10.940000000000001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F315">
            <v>1.01</v>
          </cell>
          <cell r="G315">
            <v>18.48</v>
          </cell>
          <cell r="H315">
            <v>19.490000000000002</v>
          </cell>
          <cell r="I315">
            <v>1.01</v>
          </cell>
          <cell r="J315">
            <v>18.48</v>
          </cell>
          <cell r="K315">
            <v>19.490000000000002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F316">
            <v>1.22</v>
          </cell>
          <cell r="G316">
            <v>25.78</v>
          </cell>
          <cell r="H316">
            <v>27</v>
          </cell>
          <cell r="I316">
            <v>1.22</v>
          </cell>
          <cell r="J316">
            <v>25.78</v>
          </cell>
          <cell r="K316">
            <v>27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F317">
            <v>1.42</v>
          </cell>
          <cell r="G317">
            <v>31.58</v>
          </cell>
          <cell r="H317">
            <v>33</v>
          </cell>
          <cell r="I317">
            <v>1.42</v>
          </cell>
          <cell r="J317">
            <v>31.58</v>
          </cell>
          <cell r="K317">
            <v>33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F318">
            <v>1.62</v>
          </cell>
          <cell r="G318">
            <v>44.87</v>
          </cell>
          <cell r="H318">
            <v>46.489999999999995</v>
          </cell>
          <cell r="I318">
            <v>1.62</v>
          </cell>
          <cell r="J318">
            <v>44.87</v>
          </cell>
          <cell r="K318">
            <v>46.489999999999995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F319">
            <v>1.82</v>
          </cell>
          <cell r="G319">
            <v>59.68</v>
          </cell>
          <cell r="H319">
            <v>61.5</v>
          </cell>
          <cell r="I319">
            <v>1.82</v>
          </cell>
          <cell r="J319">
            <v>59.68</v>
          </cell>
          <cell r="K319">
            <v>61.5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F320">
            <v>2.0299999999999998</v>
          </cell>
          <cell r="G320">
            <v>78.959999999999994</v>
          </cell>
          <cell r="H320">
            <v>80.989999999999995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F321">
            <v>2.23</v>
          </cell>
          <cell r="G321">
            <v>108.77</v>
          </cell>
          <cell r="H321">
            <v>111</v>
          </cell>
          <cell r="I321">
            <v>2.23</v>
          </cell>
          <cell r="J321">
            <v>108.77</v>
          </cell>
          <cell r="K321">
            <v>111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F322">
            <v>2.4300000000000002</v>
          </cell>
          <cell r="G322">
            <v>126.57</v>
          </cell>
          <cell r="H322">
            <v>129</v>
          </cell>
          <cell r="I322">
            <v>2.4300000000000002</v>
          </cell>
          <cell r="J322">
            <v>126.57</v>
          </cell>
          <cell r="K322">
            <v>129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F323">
            <v>7.0000000000000007E-2</v>
          </cell>
          <cell r="G323">
            <v>0.08</v>
          </cell>
          <cell r="H323">
            <v>0.15000000000000002</v>
          </cell>
          <cell r="I323">
            <v>7.0000000000000007E-2</v>
          </cell>
          <cell r="J323">
            <v>0.08</v>
          </cell>
          <cell r="K323">
            <v>0.15000000000000002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F324">
            <v>7.0000000000000007E-2</v>
          </cell>
          <cell r="G324">
            <v>0.08</v>
          </cell>
          <cell r="H324">
            <v>0.15000000000000002</v>
          </cell>
          <cell r="I324">
            <v>7.0000000000000007E-2</v>
          </cell>
          <cell r="J324">
            <v>0.08</v>
          </cell>
          <cell r="K324">
            <v>0.15000000000000002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F325">
            <v>7.0000000000000007E-2</v>
          </cell>
          <cell r="G325">
            <v>0.08</v>
          </cell>
          <cell r="H325">
            <v>0.15000000000000002</v>
          </cell>
          <cell r="I325">
            <v>7.0000000000000007E-2</v>
          </cell>
          <cell r="J325">
            <v>0.08</v>
          </cell>
          <cell r="K325">
            <v>0.15000000000000002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F326">
            <v>0.08</v>
          </cell>
          <cell r="G326">
            <v>7.0000000000000007E-2</v>
          </cell>
          <cell r="H326">
            <v>0.15000000000000002</v>
          </cell>
          <cell r="I326">
            <v>0.08</v>
          </cell>
          <cell r="J326">
            <v>7.0000000000000007E-2</v>
          </cell>
          <cell r="K326">
            <v>0.15000000000000002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F327">
            <v>0.08</v>
          </cell>
          <cell r="G327">
            <v>7.0000000000000007E-2</v>
          </cell>
          <cell r="H327">
            <v>0.15000000000000002</v>
          </cell>
          <cell r="I327">
            <v>0.08</v>
          </cell>
          <cell r="J327">
            <v>7.0000000000000007E-2</v>
          </cell>
          <cell r="K327">
            <v>0.15000000000000002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F328">
            <v>0.08</v>
          </cell>
          <cell r="G328">
            <v>7.0000000000000007E-2</v>
          </cell>
          <cell r="H328">
            <v>0.15000000000000002</v>
          </cell>
          <cell r="I328">
            <v>0.08</v>
          </cell>
          <cell r="J328">
            <v>7.0000000000000007E-2</v>
          </cell>
          <cell r="K328">
            <v>0.15000000000000002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F329">
            <v>0.1</v>
          </cell>
          <cell r="G329">
            <v>0.35</v>
          </cell>
          <cell r="H329">
            <v>0.44999999999999996</v>
          </cell>
          <cell r="I329">
            <v>0.1</v>
          </cell>
          <cell r="J329">
            <v>0.35</v>
          </cell>
          <cell r="K329">
            <v>0.44999999999999996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F330">
            <v>0.1</v>
          </cell>
          <cell r="G330">
            <v>0.35</v>
          </cell>
          <cell r="H330">
            <v>0.44999999999999996</v>
          </cell>
          <cell r="I330">
            <v>0.1</v>
          </cell>
          <cell r="J330">
            <v>0.35</v>
          </cell>
          <cell r="K330">
            <v>0.44999999999999996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F331">
            <v>0.1</v>
          </cell>
          <cell r="G331">
            <v>0.35</v>
          </cell>
          <cell r="H331">
            <v>0.44999999999999996</v>
          </cell>
          <cell r="I331">
            <v>0.1</v>
          </cell>
          <cell r="J331">
            <v>0.35</v>
          </cell>
          <cell r="K331">
            <v>0.44999999999999996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F332">
            <v>0.13</v>
          </cell>
          <cell r="G332">
            <v>0.32</v>
          </cell>
          <cell r="H332">
            <v>0.45</v>
          </cell>
          <cell r="I332">
            <v>0.13</v>
          </cell>
          <cell r="J332">
            <v>0.32</v>
          </cell>
          <cell r="K332">
            <v>0.45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F333">
            <v>0.13</v>
          </cell>
          <cell r="G333">
            <v>0.32</v>
          </cell>
          <cell r="H333">
            <v>0.45</v>
          </cell>
          <cell r="I333">
            <v>0.13</v>
          </cell>
          <cell r="J333">
            <v>0.32</v>
          </cell>
          <cell r="K333">
            <v>0.45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F334">
            <v>0.13</v>
          </cell>
          <cell r="G334">
            <v>0.32</v>
          </cell>
          <cell r="H334">
            <v>0.45</v>
          </cell>
          <cell r="I334">
            <v>0.13</v>
          </cell>
          <cell r="J334">
            <v>0.32</v>
          </cell>
          <cell r="K334">
            <v>0.45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F335">
            <v>0.15</v>
          </cell>
          <cell r="G335">
            <v>0.45</v>
          </cell>
          <cell r="H335">
            <v>0.6</v>
          </cell>
          <cell r="I335">
            <v>0.15</v>
          </cell>
          <cell r="J335">
            <v>0.45</v>
          </cell>
          <cell r="K335">
            <v>0.6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F336">
            <v>0.15</v>
          </cell>
          <cell r="G336">
            <v>0.45</v>
          </cell>
          <cell r="H336">
            <v>0.6</v>
          </cell>
          <cell r="I336">
            <v>0.15</v>
          </cell>
          <cell r="J336">
            <v>0.45</v>
          </cell>
          <cell r="K336">
            <v>0.6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F337">
            <v>0.15</v>
          </cell>
          <cell r="G337">
            <v>0.45</v>
          </cell>
          <cell r="H337">
            <v>0.6</v>
          </cell>
          <cell r="I337">
            <v>0.15</v>
          </cell>
          <cell r="J337">
            <v>0.45</v>
          </cell>
          <cell r="K337">
            <v>0.6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F338">
            <v>0.2</v>
          </cell>
          <cell r="G338">
            <v>0.7</v>
          </cell>
          <cell r="H338">
            <v>0.89999999999999991</v>
          </cell>
          <cell r="I338">
            <v>0.2</v>
          </cell>
          <cell r="J338">
            <v>0.7</v>
          </cell>
          <cell r="K338">
            <v>0.89999999999999991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F339">
            <v>0.2</v>
          </cell>
          <cell r="G339">
            <v>0.7</v>
          </cell>
          <cell r="H339">
            <v>0.89999999999999991</v>
          </cell>
          <cell r="I339">
            <v>0.2</v>
          </cell>
          <cell r="J339">
            <v>0.7</v>
          </cell>
          <cell r="K339">
            <v>0.89999999999999991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F340">
            <v>0.2</v>
          </cell>
          <cell r="G340">
            <v>0.7</v>
          </cell>
          <cell r="H340">
            <v>0.89999999999999991</v>
          </cell>
          <cell r="I340">
            <v>0.2</v>
          </cell>
          <cell r="J340">
            <v>0.7</v>
          </cell>
          <cell r="K340">
            <v>0.89999999999999991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F341">
            <v>0.25</v>
          </cell>
          <cell r="G341">
            <v>0.8</v>
          </cell>
          <cell r="H341">
            <v>1.05</v>
          </cell>
          <cell r="I341">
            <v>0.25</v>
          </cell>
          <cell r="J341">
            <v>0.8</v>
          </cell>
          <cell r="K341">
            <v>1.05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F342">
            <v>0.3</v>
          </cell>
          <cell r="G342">
            <v>1.5</v>
          </cell>
          <cell r="H342">
            <v>1.8</v>
          </cell>
          <cell r="I342">
            <v>0.3</v>
          </cell>
          <cell r="J342">
            <v>1.5</v>
          </cell>
          <cell r="K342">
            <v>1.8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F343">
            <v>0.41</v>
          </cell>
          <cell r="G343">
            <v>2.59</v>
          </cell>
          <cell r="H343">
            <v>3</v>
          </cell>
          <cell r="I343">
            <v>0.41</v>
          </cell>
          <cell r="J343">
            <v>2.59</v>
          </cell>
          <cell r="K343">
            <v>3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G344">
            <v>4.29</v>
          </cell>
          <cell r="H344">
            <v>4.8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M344">
            <v>0</v>
          </cell>
          <cell r="N344">
            <v>0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F345">
            <v>0.61</v>
          </cell>
          <cell r="G345">
            <v>7.04</v>
          </cell>
          <cell r="H345">
            <v>7.65</v>
          </cell>
          <cell r="I345">
            <v>0.61</v>
          </cell>
          <cell r="J345">
            <v>7.04</v>
          </cell>
          <cell r="K345">
            <v>7.65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F346">
            <v>0.81</v>
          </cell>
          <cell r="G346">
            <v>11.19</v>
          </cell>
          <cell r="H346">
            <v>12</v>
          </cell>
          <cell r="I346">
            <v>0.81</v>
          </cell>
          <cell r="J346">
            <v>11.19</v>
          </cell>
          <cell r="K346">
            <v>12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F347">
            <v>1.01</v>
          </cell>
          <cell r="G347">
            <v>21.48</v>
          </cell>
          <cell r="H347">
            <v>22.490000000000002</v>
          </cell>
          <cell r="I347">
            <v>1.01</v>
          </cell>
          <cell r="J347">
            <v>21.48</v>
          </cell>
          <cell r="K347">
            <v>22.490000000000002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F348">
            <v>1.22</v>
          </cell>
          <cell r="G348">
            <v>31.78</v>
          </cell>
          <cell r="H348">
            <v>33</v>
          </cell>
          <cell r="I348">
            <v>1.22</v>
          </cell>
          <cell r="J348">
            <v>31.78</v>
          </cell>
          <cell r="K348">
            <v>33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F349">
            <v>1.42</v>
          </cell>
          <cell r="G349">
            <v>39.07</v>
          </cell>
          <cell r="H349">
            <v>40.49</v>
          </cell>
          <cell r="I349">
            <v>1.42</v>
          </cell>
          <cell r="J349">
            <v>39.07</v>
          </cell>
          <cell r="K349">
            <v>40.49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6</v>
          </cell>
        </row>
        <row r="350">
          <cell r="A350">
            <v>160</v>
          </cell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F350">
            <v>1.62</v>
          </cell>
          <cell r="G350">
            <v>53.88</v>
          </cell>
          <cell r="H350">
            <v>55.5</v>
          </cell>
          <cell r="I350">
            <v>1.62</v>
          </cell>
          <cell r="J350">
            <v>53.88</v>
          </cell>
          <cell r="K350">
            <v>55.5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F351">
            <v>1.82</v>
          </cell>
          <cell r="G351">
            <v>71.680000000000007</v>
          </cell>
          <cell r="H351">
            <v>73.5</v>
          </cell>
          <cell r="I351">
            <v>1.82</v>
          </cell>
          <cell r="J351">
            <v>71.680000000000007</v>
          </cell>
          <cell r="K351">
            <v>73.5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F352">
            <v>2.0299999999999998</v>
          </cell>
          <cell r="G352">
            <v>93.97</v>
          </cell>
          <cell r="H352">
            <v>96</v>
          </cell>
          <cell r="I352">
            <v>2.0299999999999998</v>
          </cell>
          <cell r="J352">
            <v>93.97</v>
          </cell>
          <cell r="K352">
            <v>96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F353">
            <v>2.23</v>
          </cell>
          <cell r="G353">
            <v>132.77000000000001</v>
          </cell>
          <cell r="H353">
            <v>135</v>
          </cell>
          <cell r="I353">
            <v>2.23</v>
          </cell>
          <cell r="J353">
            <v>132.77000000000001</v>
          </cell>
          <cell r="K353">
            <v>135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F354">
            <v>2.4300000000000002</v>
          </cell>
          <cell r="G354">
            <v>162.56</v>
          </cell>
          <cell r="H354">
            <v>164.99</v>
          </cell>
          <cell r="I354">
            <v>2.4300000000000002</v>
          </cell>
          <cell r="J354">
            <v>162.56</v>
          </cell>
          <cell r="K354">
            <v>164.99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F355">
            <v>7.0000000000000007E-2</v>
          </cell>
          <cell r="G355">
            <v>7.0000000000000007E-2</v>
          </cell>
          <cell r="H355">
            <v>2</v>
          </cell>
          <cell r="I355">
            <v>7.0000000000000007E-2</v>
          </cell>
          <cell r="J355">
            <v>0</v>
          </cell>
          <cell r="K355">
            <v>7.0000000000000007E-2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F356">
            <v>7.0000000000000007E-2</v>
          </cell>
          <cell r="G356">
            <v>7.0000000000000007E-2</v>
          </cell>
          <cell r="H356">
            <v>2</v>
          </cell>
          <cell r="I356">
            <v>7.0000000000000007E-2</v>
          </cell>
          <cell r="J356">
            <v>0</v>
          </cell>
          <cell r="K356">
            <v>7.0000000000000007E-2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F357">
            <v>7.0000000000000007E-2</v>
          </cell>
          <cell r="G357">
            <v>7.0000000000000007E-2</v>
          </cell>
          <cell r="H357">
            <v>2</v>
          </cell>
          <cell r="I357">
            <v>7.0000000000000007E-2</v>
          </cell>
          <cell r="J357">
            <v>0</v>
          </cell>
          <cell r="K357">
            <v>7.0000000000000007E-2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F358">
            <v>7.0000000000000007E-2</v>
          </cell>
          <cell r="G358">
            <v>7.0000000000000007E-2</v>
          </cell>
          <cell r="H358">
            <v>2</v>
          </cell>
          <cell r="I358">
            <v>7.0000000000000007E-2</v>
          </cell>
          <cell r="J358">
            <v>0</v>
          </cell>
          <cell r="K358">
            <v>7.0000000000000007E-2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F359">
            <v>7.0000000000000007E-2</v>
          </cell>
          <cell r="G359">
            <v>7.0000000000000007E-2</v>
          </cell>
          <cell r="H359">
            <v>2</v>
          </cell>
          <cell r="I359">
            <v>7.0000000000000007E-2</v>
          </cell>
          <cell r="J359">
            <v>0</v>
          </cell>
          <cell r="K359">
            <v>7.0000000000000007E-2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F360">
            <v>7.0000000000000007E-2</v>
          </cell>
          <cell r="G360">
            <v>7.0000000000000007E-2</v>
          </cell>
          <cell r="H360">
            <v>2</v>
          </cell>
          <cell r="I360">
            <v>7.0000000000000007E-2</v>
          </cell>
          <cell r="J360">
            <v>0</v>
          </cell>
          <cell r="K360">
            <v>7.0000000000000007E-2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F361">
            <v>7.0000000000000007E-2</v>
          </cell>
          <cell r="G361">
            <v>0</v>
          </cell>
          <cell r="H361">
            <v>7.0000000000000007E-2</v>
          </cell>
          <cell r="I361">
            <v>7.0000000000000007E-2</v>
          </cell>
          <cell r="J361">
            <v>0</v>
          </cell>
          <cell r="K361">
            <v>7.0000000000000007E-2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F362">
            <v>7.0000000000000007E-2</v>
          </cell>
          <cell r="G362">
            <v>0</v>
          </cell>
          <cell r="H362">
            <v>7.0000000000000007E-2</v>
          </cell>
          <cell r="I362">
            <v>7.0000000000000007E-2</v>
          </cell>
          <cell r="J362">
            <v>0</v>
          </cell>
          <cell r="K362">
            <v>7.0000000000000007E-2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F363">
            <v>7.0000000000000007E-2</v>
          </cell>
          <cell r="G363">
            <v>0</v>
          </cell>
          <cell r="H363">
            <v>7.0000000000000007E-2</v>
          </cell>
          <cell r="I363">
            <v>7.0000000000000007E-2</v>
          </cell>
          <cell r="J363">
            <v>0</v>
          </cell>
          <cell r="K363">
            <v>7.0000000000000007E-2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F364">
            <v>7.0000000000000007E-2</v>
          </cell>
          <cell r="G364">
            <v>0</v>
          </cell>
          <cell r="H364">
            <v>7.0000000000000007E-2</v>
          </cell>
          <cell r="I364">
            <v>7.0000000000000007E-2</v>
          </cell>
          <cell r="J364">
            <v>0</v>
          </cell>
          <cell r="K364">
            <v>7.0000000000000007E-2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F365">
            <v>7.0000000000000007E-2</v>
          </cell>
          <cell r="G365">
            <v>0</v>
          </cell>
          <cell r="H365">
            <v>7.0000000000000007E-2</v>
          </cell>
          <cell r="I365">
            <v>7.0000000000000007E-2</v>
          </cell>
          <cell r="J365">
            <v>0</v>
          </cell>
          <cell r="K365">
            <v>7.0000000000000007E-2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F366">
            <v>7.0000000000000007E-2</v>
          </cell>
          <cell r="G366">
            <v>0</v>
          </cell>
          <cell r="H366">
            <v>7.0000000000000007E-2</v>
          </cell>
          <cell r="I366">
            <v>7.0000000000000007E-2</v>
          </cell>
          <cell r="J366">
            <v>0</v>
          </cell>
          <cell r="K366">
            <v>7.0000000000000007E-2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F367">
            <v>7.0000000000000007E-2</v>
          </cell>
          <cell r="G367">
            <v>0</v>
          </cell>
          <cell r="H367">
            <v>7.0000000000000007E-2</v>
          </cell>
          <cell r="I367">
            <v>7.0000000000000007E-2</v>
          </cell>
          <cell r="J367">
            <v>0</v>
          </cell>
          <cell r="K367">
            <v>7.0000000000000007E-2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F368">
            <v>7.0000000000000007E-2</v>
          </cell>
          <cell r="G368">
            <v>0</v>
          </cell>
          <cell r="H368">
            <v>7.0000000000000007E-2</v>
          </cell>
          <cell r="I368">
            <v>7.0000000000000007E-2</v>
          </cell>
          <cell r="J368">
            <v>0</v>
          </cell>
          <cell r="K368">
            <v>7.0000000000000007E-2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F369">
            <v>7.0000000000000007E-2</v>
          </cell>
          <cell r="G369">
            <v>0</v>
          </cell>
          <cell r="H369">
            <v>7.0000000000000007E-2</v>
          </cell>
          <cell r="I369">
            <v>7.0000000000000007E-2</v>
          </cell>
          <cell r="J369">
            <v>0</v>
          </cell>
          <cell r="K369">
            <v>7.0000000000000007E-2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F370">
            <v>0.12</v>
          </cell>
          <cell r="G370">
            <v>0</v>
          </cell>
          <cell r="H370">
            <v>0.12</v>
          </cell>
          <cell r="I370">
            <v>0.12</v>
          </cell>
          <cell r="J370">
            <v>0</v>
          </cell>
          <cell r="K370">
            <v>0.12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F371">
            <v>0.12</v>
          </cell>
          <cell r="G371">
            <v>0</v>
          </cell>
          <cell r="H371">
            <v>0.12</v>
          </cell>
          <cell r="I371">
            <v>0.12</v>
          </cell>
          <cell r="J371">
            <v>0</v>
          </cell>
          <cell r="K371">
            <v>0.12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F372">
            <v>0.12</v>
          </cell>
          <cell r="G372">
            <v>0</v>
          </cell>
          <cell r="H372">
            <v>0.12</v>
          </cell>
          <cell r="I372">
            <v>0.12</v>
          </cell>
          <cell r="J372">
            <v>0</v>
          </cell>
          <cell r="K372">
            <v>0.12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F373">
            <v>0.15</v>
          </cell>
          <cell r="G373">
            <v>0.15</v>
          </cell>
          <cell r="H373">
            <v>2</v>
          </cell>
          <cell r="I373">
            <v>0.15</v>
          </cell>
          <cell r="J373">
            <v>0</v>
          </cell>
          <cell r="K373">
            <v>0.15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F374">
            <v>0.15</v>
          </cell>
          <cell r="G374">
            <v>0.15</v>
          </cell>
          <cell r="H374">
            <v>2</v>
          </cell>
          <cell r="I374">
            <v>0.15</v>
          </cell>
          <cell r="J374">
            <v>0</v>
          </cell>
          <cell r="K374">
            <v>0.15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F375">
            <v>0.15</v>
          </cell>
          <cell r="G375">
            <v>0.15</v>
          </cell>
          <cell r="H375">
            <v>2</v>
          </cell>
          <cell r="I375">
            <v>0.15</v>
          </cell>
          <cell r="J375">
            <v>0</v>
          </cell>
          <cell r="K375">
            <v>0.15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F376">
            <v>0.15</v>
          </cell>
          <cell r="G376">
            <v>0</v>
          </cell>
          <cell r="H376">
            <v>0.15</v>
          </cell>
          <cell r="I376">
            <v>0.15</v>
          </cell>
          <cell r="J376">
            <v>0</v>
          </cell>
          <cell r="K376">
            <v>0.15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F377">
            <v>0.15</v>
          </cell>
          <cell r="G377">
            <v>0</v>
          </cell>
          <cell r="H377">
            <v>0.15</v>
          </cell>
          <cell r="I377">
            <v>0.15</v>
          </cell>
          <cell r="J377">
            <v>0</v>
          </cell>
          <cell r="K377">
            <v>0.15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F378">
            <v>0.15</v>
          </cell>
          <cell r="G378">
            <v>0</v>
          </cell>
          <cell r="H378">
            <v>0.15</v>
          </cell>
          <cell r="I378">
            <v>0.15</v>
          </cell>
          <cell r="J378">
            <v>0</v>
          </cell>
          <cell r="K378">
            <v>0.15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F379">
            <v>0.3</v>
          </cell>
          <cell r="G379">
            <v>0</v>
          </cell>
          <cell r="H379">
            <v>0.3</v>
          </cell>
          <cell r="I379">
            <v>0.3</v>
          </cell>
          <cell r="J379">
            <v>0</v>
          </cell>
          <cell r="K379">
            <v>0.3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F380">
            <v>0.3</v>
          </cell>
          <cell r="G380">
            <v>0</v>
          </cell>
          <cell r="H380">
            <v>0.3</v>
          </cell>
          <cell r="I380">
            <v>0.3</v>
          </cell>
          <cell r="J380">
            <v>0</v>
          </cell>
          <cell r="K380">
            <v>0.3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F381">
            <v>0.3</v>
          </cell>
          <cell r="G381">
            <v>0</v>
          </cell>
          <cell r="H381">
            <v>0.3</v>
          </cell>
          <cell r="I381">
            <v>0.3</v>
          </cell>
          <cell r="J381">
            <v>0</v>
          </cell>
          <cell r="K381">
            <v>0.3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F382">
            <v>0.25</v>
          </cell>
          <cell r="G382">
            <v>0.2</v>
          </cell>
          <cell r="H382">
            <v>0.45</v>
          </cell>
          <cell r="I382">
            <v>0.25</v>
          </cell>
          <cell r="J382">
            <v>0.2</v>
          </cell>
          <cell r="K382">
            <v>0.45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F383">
            <v>0.3</v>
          </cell>
          <cell r="G383">
            <v>0.3</v>
          </cell>
          <cell r="H383">
            <v>0.6</v>
          </cell>
          <cell r="I383">
            <v>0.3</v>
          </cell>
          <cell r="J383">
            <v>0.3</v>
          </cell>
          <cell r="K383">
            <v>0.6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F384">
            <v>0.35</v>
          </cell>
          <cell r="G384">
            <v>0.4</v>
          </cell>
          <cell r="H384">
            <v>0.75</v>
          </cell>
          <cell r="I384">
            <v>0.35</v>
          </cell>
          <cell r="J384">
            <v>0.4</v>
          </cell>
          <cell r="K384">
            <v>0.75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F385">
            <v>0.41</v>
          </cell>
          <cell r="G385">
            <v>0.49</v>
          </cell>
          <cell r="H385">
            <v>0.89999999999999991</v>
          </cell>
          <cell r="I385">
            <v>0.41</v>
          </cell>
          <cell r="J385">
            <v>0.49</v>
          </cell>
          <cell r="K385">
            <v>0.89999999999999991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F386">
            <v>0.51</v>
          </cell>
          <cell r="G386">
            <v>0.54</v>
          </cell>
          <cell r="H386">
            <v>1.05</v>
          </cell>
          <cell r="I386">
            <v>0.51</v>
          </cell>
          <cell r="J386">
            <v>0.54</v>
          </cell>
          <cell r="K386">
            <v>1.05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F387">
            <v>0.61</v>
          </cell>
          <cell r="G387">
            <v>1.04</v>
          </cell>
          <cell r="H387">
            <v>1.65</v>
          </cell>
          <cell r="I387">
            <v>0.61</v>
          </cell>
          <cell r="J387">
            <v>1.04</v>
          </cell>
          <cell r="K387">
            <v>1.65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F388">
            <v>0.81</v>
          </cell>
          <cell r="G388">
            <v>1.73</v>
          </cell>
          <cell r="H388">
            <v>2.54</v>
          </cell>
          <cell r="I388">
            <v>0.81</v>
          </cell>
          <cell r="J388">
            <v>1.73</v>
          </cell>
          <cell r="K388">
            <v>2.54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F389">
            <v>1.01</v>
          </cell>
          <cell r="G389">
            <v>3.04</v>
          </cell>
          <cell r="H389">
            <v>4.05</v>
          </cell>
          <cell r="I389">
            <v>1.01</v>
          </cell>
          <cell r="J389">
            <v>3.04</v>
          </cell>
          <cell r="K389">
            <v>4.05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F390">
            <v>1.22</v>
          </cell>
          <cell r="G390">
            <v>3.28</v>
          </cell>
          <cell r="H390">
            <v>4.5</v>
          </cell>
          <cell r="I390">
            <v>1.22</v>
          </cell>
          <cell r="J390">
            <v>3.28</v>
          </cell>
          <cell r="K390">
            <v>4.5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F391">
            <v>1.42</v>
          </cell>
          <cell r="G391">
            <v>3.97</v>
          </cell>
          <cell r="H391">
            <v>5.3900000000000006</v>
          </cell>
          <cell r="I391">
            <v>1.42</v>
          </cell>
          <cell r="J391">
            <v>3.97</v>
          </cell>
          <cell r="K391">
            <v>5.3900000000000006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F392">
            <v>1.62</v>
          </cell>
          <cell r="G392">
            <v>4.68</v>
          </cell>
          <cell r="H392">
            <v>6.3</v>
          </cell>
          <cell r="I392">
            <v>1.62</v>
          </cell>
          <cell r="J392">
            <v>4.68</v>
          </cell>
          <cell r="K392">
            <v>6.3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F393">
            <v>1.82</v>
          </cell>
          <cell r="G393">
            <v>5.38</v>
          </cell>
          <cell r="H393">
            <v>7.2</v>
          </cell>
          <cell r="I393">
            <v>1.82</v>
          </cell>
          <cell r="J393">
            <v>5.38</v>
          </cell>
          <cell r="K393">
            <v>7.2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F394">
            <v>2.0299999999999998</v>
          </cell>
          <cell r="G394">
            <v>5.47</v>
          </cell>
          <cell r="H394">
            <v>7.5</v>
          </cell>
          <cell r="I394">
            <v>2.0299999999999998</v>
          </cell>
          <cell r="J394">
            <v>5.47</v>
          </cell>
          <cell r="K394">
            <v>7.5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F395">
            <v>2.23</v>
          </cell>
          <cell r="G395">
            <v>6.47</v>
          </cell>
          <cell r="H395">
            <v>8.6999999999999993</v>
          </cell>
          <cell r="I395">
            <v>2.23</v>
          </cell>
          <cell r="J395">
            <v>6.47</v>
          </cell>
          <cell r="K395">
            <v>8.6999999999999993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F396">
            <v>2.4300000000000002</v>
          </cell>
          <cell r="G396">
            <v>6.57</v>
          </cell>
          <cell r="H396">
            <v>9</v>
          </cell>
          <cell r="I396">
            <v>2.4300000000000002</v>
          </cell>
          <cell r="J396">
            <v>6.57</v>
          </cell>
          <cell r="K396">
            <v>9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F397">
            <v>2.64</v>
          </cell>
          <cell r="G397">
            <v>7.7</v>
          </cell>
          <cell r="H397">
            <v>10.34</v>
          </cell>
          <cell r="I397">
            <v>2.64</v>
          </cell>
          <cell r="J397">
            <v>7.7</v>
          </cell>
          <cell r="K397">
            <v>10.34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F398">
            <v>2.84</v>
          </cell>
          <cell r="G398">
            <v>8.25</v>
          </cell>
          <cell r="H398">
            <v>11.09</v>
          </cell>
          <cell r="I398">
            <v>2.84</v>
          </cell>
          <cell r="J398">
            <v>8.25</v>
          </cell>
          <cell r="K398">
            <v>11.09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F399">
            <v>3.04</v>
          </cell>
          <cell r="G399">
            <v>8.9600000000000009</v>
          </cell>
          <cell r="H399">
            <v>12</v>
          </cell>
          <cell r="I399">
            <v>3.04</v>
          </cell>
          <cell r="J399">
            <v>8.9600000000000009</v>
          </cell>
          <cell r="K399">
            <v>12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F400">
            <v>3.24</v>
          </cell>
          <cell r="G400">
            <v>9.51</v>
          </cell>
          <cell r="H400">
            <v>12.75</v>
          </cell>
          <cell r="I400">
            <v>3.24</v>
          </cell>
          <cell r="J400">
            <v>9.51</v>
          </cell>
          <cell r="K400">
            <v>12.75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F401">
            <v>3.45</v>
          </cell>
          <cell r="G401">
            <v>10.050000000000001</v>
          </cell>
          <cell r="H401">
            <v>13.5</v>
          </cell>
          <cell r="I401">
            <v>3.45</v>
          </cell>
          <cell r="J401">
            <v>10.050000000000001</v>
          </cell>
          <cell r="K401">
            <v>13.5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F402">
            <v>3.65</v>
          </cell>
          <cell r="G402">
            <v>10.6</v>
          </cell>
          <cell r="H402">
            <v>14.25</v>
          </cell>
          <cell r="I402">
            <v>3.65</v>
          </cell>
          <cell r="J402">
            <v>10.6</v>
          </cell>
          <cell r="K402">
            <v>14.25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F403">
            <v>3.85</v>
          </cell>
          <cell r="G403">
            <v>11.23</v>
          </cell>
          <cell r="H403">
            <v>15.08</v>
          </cell>
          <cell r="I403">
            <v>3.85</v>
          </cell>
          <cell r="J403">
            <v>11.23</v>
          </cell>
          <cell r="K403">
            <v>15.08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F404">
            <v>4.0599999999999996</v>
          </cell>
          <cell r="G404">
            <v>11.66</v>
          </cell>
          <cell r="H404">
            <v>15.719999999999999</v>
          </cell>
          <cell r="I404">
            <v>4.0599999999999996</v>
          </cell>
          <cell r="J404">
            <v>11.66</v>
          </cell>
          <cell r="K404">
            <v>15.719999999999999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F405">
            <v>4.26</v>
          </cell>
          <cell r="G405">
            <v>12.24</v>
          </cell>
          <cell r="H405">
            <v>16.5</v>
          </cell>
          <cell r="I405">
            <v>4.26</v>
          </cell>
          <cell r="J405">
            <v>12.24</v>
          </cell>
          <cell r="K405">
            <v>16.5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F406">
            <v>4.47</v>
          </cell>
          <cell r="G406">
            <v>17.54</v>
          </cell>
          <cell r="H406">
            <v>22.009999999999998</v>
          </cell>
          <cell r="I406">
            <v>4.47</v>
          </cell>
          <cell r="J406">
            <v>17.54</v>
          </cell>
          <cell r="K406">
            <v>22.009999999999998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F407">
            <v>4.67</v>
          </cell>
          <cell r="G407">
            <v>18.329999999999998</v>
          </cell>
          <cell r="H407">
            <v>23</v>
          </cell>
          <cell r="I407">
            <v>4.67</v>
          </cell>
          <cell r="J407">
            <v>18.329999999999998</v>
          </cell>
          <cell r="K407">
            <v>23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F408">
            <v>4.87</v>
          </cell>
          <cell r="G408">
            <v>19.13</v>
          </cell>
          <cell r="H408">
            <v>24</v>
          </cell>
          <cell r="I408">
            <v>4.87</v>
          </cell>
          <cell r="J408">
            <v>19.13</v>
          </cell>
          <cell r="K408">
            <v>24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F409">
            <v>7.0000000000000007E-2</v>
          </cell>
          <cell r="G409">
            <v>7.0000000000000007E-2</v>
          </cell>
          <cell r="H409">
            <v>2</v>
          </cell>
          <cell r="I409">
            <v>7.0000000000000007E-2</v>
          </cell>
          <cell r="J409">
            <v>0</v>
          </cell>
          <cell r="K409">
            <v>7.0000000000000007E-2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F410">
            <v>7.0000000000000007E-2</v>
          </cell>
          <cell r="G410">
            <v>7.0000000000000007E-2</v>
          </cell>
          <cell r="H410">
            <v>2</v>
          </cell>
          <cell r="I410">
            <v>7.0000000000000007E-2</v>
          </cell>
          <cell r="J410">
            <v>0</v>
          </cell>
          <cell r="K410">
            <v>7.0000000000000007E-2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F411">
            <v>7.0000000000000007E-2</v>
          </cell>
          <cell r="G411">
            <v>7.0000000000000007E-2</v>
          </cell>
          <cell r="H411">
            <v>2</v>
          </cell>
          <cell r="I411">
            <v>7.0000000000000007E-2</v>
          </cell>
          <cell r="J411">
            <v>0</v>
          </cell>
          <cell r="K411">
            <v>7.0000000000000007E-2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F412">
            <v>0</v>
          </cell>
          <cell r="G412">
            <v>7.0000000000000007E-2</v>
          </cell>
          <cell r="H412">
            <v>2</v>
          </cell>
          <cell r="I412">
            <v>7.0000000000000007E-2</v>
          </cell>
          <cell r="J412">
            <v>0</v>
          </cell>
          <cell r="K412">
            <v>7.0000000000000007E-2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F413">
            <v>7.0000000000000007E-2</v>
          </cell>
          <cell r="G413">
            <v>7.0000000000000007E-2</v>
          </cell>
          <cell r="H413">
            <v>2</v>
          </cell>
          <cell r="I413">
            <v>7.0000000000000007E-2</v>
          </cell>
          <cell r="J413">
            <v>0</v>
          </cell>
          <cell r="K413">
            <v>7.0000000000000007E-2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F414">
            <v>7.0000000000000007E-2</v>
          </cell>
          <cell r="G414">
            <v>7.0000000000000007E-2</v>
          </cell>
          <cell r="H414">
            <v>2</v>
          </cell>
          <cell r="I414">
            <v>7.0000000000000007E-2</v>
          </cell>
          <cell r="J414">
            <v>0</v>
          </cell>
          <cell r="K414">
            <v>7.0000000000000007E-2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F416">
            <v>7.0000000000000007E-2</v>
          </cell>
          <cell r="G416">
            <v>0</v>
          </cell>
          <cell r="H416">
            <v>7.0000000000000007E-2</v>
          </cell>
          <cell r="I416">
            <v>7.0000000000000007E-2</v>
          </cell>
          <cell r="J416">
            <v>0</v>
          </cell>
          <cell r="K416">
            <v>7.0000000000000007E-2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F417">
            <v>7.0000000000000007E-2</v>
          </cell>
          <cell r="G417">
            <v>0</v>
          </cell>
          <cell r="H417">
            <v>7.0000000000000007E-2</v>
          </cell>
          <cell r="I417">
            <v>7.0000000000000007E-2</v>
          </cell>
          <cell r="J417">
            <v>0</v>
          </cell>
          <cell r="K417">
            <v>7.0000000000000007E-2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F419">
            <v>0</v>
          </cell>
          <cell r="G419">
            <v>0</v>
          </cell>
          <cell r="H419">
            <v>7.0000000000000007E-2</v>
          </cell>
          <cell r="I419">
            <v>7.0000000000000007E-2</v>
          </cell>
          <cell r="J419">
            <v>0</v>
          </cell>
          <cell r="K419">
            <v>7.0000000000000007E-2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2</v>
          </cell>
          <cell r="Q419">
            <v>0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F420">
            <v>7.0000000000000007E-2</v>
          </cell>
          <cell r="G420">
            <v>0</v>
          </cell>
          <cell r="H420">
            <v>7.0000000000000007E-2</v>
          </cell>
          <cell r="I420">
            <v>7.0000000000000007E-2</v>
          </cell>
          <cell r="J420">
            <v>0</v>
          </cell>
          <cell r="K420">
            <v>7.0000000000000007E-2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F421">
            <v>7.0000000000000007E-2</v>
          </cell>
          <cell r="G421">
            <v>0</v>
          </cell>
          <cell r="H421">
            <v>7.0000000000000007E-2</v>
          </cell>
          <cell r="I421">
            <v>7.0000000000000007E-2</v>
          </cell>
          <cell r="J421">
            <v>0</v>
          </cell>
          <cell r="K421">
            <v>7.0000000000000007E-2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F422">
            <v>7.0000000000000007E-2</v>
          </cell>
          <cell r="G422">
            <v>0</v>
          </cell>
          <cell r="H422">
            <v>7.0000000000000007E-2</v>
          </cell>
          <cell r="I422">
            <v>7.0000000000000007E-2</v>
          </cell>
          <cell r="J422">
            <v>0</v>
          </cell>
          <cell r="K422">
            <v>7.0000000000000007E-2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F423">
            <v>7.0000000000000007E-2</v>
          </cell>
          <cell r="G423">
            <v>0</v>
          </cell>
          <cell r="H423">
            <v>7.0000000000000007E-2</v>
          </cell>
          <cell r="I423">
            <v>7.0000000000000007E-2</v>
          </cell>
          <cell r="J423">
            <v>0</v>
          </cell>
          <cell r="K423">
            <v>7.0000000000000007E-2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F424">
            <v>0.15</v>
          </cell>
          <cell r="G424">
            <v>0</v>
          </cell>
          <cell r="H424">
            <v>0.15</v>
          </cell>
          <cell r="I424">
            <v>0.15</v>
          </cell>
          <cell r="J424">
            <v>0</v>
          </cell>
          <cell r="K424">
            <v>0.15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F425">
            <v>0.15</v>
          </cell>
          <cell r="G425">
            <v>0</v>
          </cell>
          <cell r="H425">
            <v>0.15</v>
          </cell>
          <cell r="I425">
            <v>0.15</v>
          </cell>
          <cell r="J425">
            <v>0</v>
          </cell>
          <cell r="K425">
            <v>0.15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F426">
            <v>0.15</v>
          </cell>
          <cell r="G426">
            <v>0</v>
          </cell>
          <cell r="H426">
            <v>0.15</v>
          </cell>
          <cell r="I426">
            <v>0.15</v>
          </cell>
          <cell r="J426">
            <v>0</v>
          </cell>
          <cell r="K426">
            <v>0.15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F427">
            <v>0.13</v>
          </cell>
          <cell r="G427">
            <v>0.17</v>
          </cell>
          <cell r="H427">
            <v>0.30000000000000004</v>
          </cell>
          <cell r="I427">
            <v>0.13</v>
          </cell>
          <cell r="J427">
            <v>0.17</v>
          </cell>
          <cell r="K427">
            <v>0.30000000000000004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F428">
            <v>0.13</v>
          </cell>
          <cell r="G428">
            <v>0.17</v>
          </cell>
          <cell r="H428">
            <v>0.30000000000000004</v>
          </cell>
          <cell r="I428">
            <v>0.13</v>
          </cell>
          <cell r="J428">
            <v>0.17</v>
          </cell>
          <cell r="K428">
            <v>0.30000000000000004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F430">
            <v>0.15</v>
          </cell>
          <cell r="G430">
            <v>0.15</v>
          </cell>
          <cell r="H430">
            <v>0.3</v>
          </cell>
          <cell r="I430">
            <v>0.15</v>
          </cell>
          <cell r="J430">
            <v>0.15</v>
          </cell>
          <cell r="K430">
            <v>0.3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F431">
            <v>0.15</v>
          </cell>
          <cell r="G431">
            <v>0.15</v>
          </cell>
          <cell r="H431">
            <v>0.3</v>
          </cell>
          <cell r="I431">
            <v>0.15</v>
          </cell>
          <cell r="J431">
            <v>0.15</v>
          </cell>
          <cell r="K431">
            <v>0.3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F432">
            <v>0.15</v>
          </cell>
          <cell r="G432">
            <v>0.15</v>
          </cell>
          <cell r="H432">
            <v>0.3</v>
          </cell>
          <cell r="I432">
            <v>0.15</v>
          </cell>
          <cell r="J432">
            <v>0.15</v>
          </cell>
          <cell r="K432">
            <v>0.3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F433">
            <v>0.2</v>
          </cell>
          <cell r="G433">
            <v>0.25</v>
          </cell>
          <cell r="H433">
            <v>0.45</v>
          </cell>
          <cell r="I433">
            <v>0.2</v>
          </cell>
          <cell r="J433">
            <v>0.25</v>
          </cell>
          <cell r="K433">
            <v>0.45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F434">
            <v>0.2</v>
          </cell>
          <cell r="G434">
            <v>0.25</v>
          </cell>
          <cell r="H434">
            <v>0.45</v>
          </cell>
          <cell r="I434">
            <v>0.2</v>
          </cell>
          <cell r="J434">
            <v>0.25</v>
          </cell>
          <cell r="K434">
            <v>0.45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F435">
            <v>0.2</v>
          </cell>
          <cell r="G435">
            <v>0.25</v>
          </cell>
          <cell r="H435">
            <v>0.45</v>
          </cell>
          <cell r="I435">
            <v>0.2</v>
          </cell>
          <cell r="J435">
            <v>0.25</v>
          </cell>
          <cell r="K435">
            <v>0.45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F436">
            <v>0.25</v>
          </cell>
          <cell r="G436">
            <v>0.5</v>
          </cell>
          <cell r="H436">
            <v>0.75</v>
          </cell>
          <cell r="I436">
            <v>0.25</v>
          </cell>
          <cell r="J436">
            <v>0.5</v>
          </cell>
          <cell r="K436">
            <v>0.75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F437">
            <v>0.3</v>
          </cell>
          <cell r="G437">
            <v>0.6</v>
          </cell>
          <cell r="H437">
            <v>0.89999999999999991</v>
          </cell>
          <cell r="I437">
            <v>0.3</v>
          </cell>
          <cell r="J437">
            <v>0.6</v>
          </cell>
          <cell r="K437">
            <v>0.89999999999999991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F438">
            <v>0.35</v>
          </cell>
          <cell r="G438">
            <v>0.85</v>
          </cell>
          <cell r="H438">
            <v>1.2</v>
          </cell>
          <cell r="I438">
            <v>0.35</v>
          </cell>
          <cell r="J438">
            <v>0.85</v>
          </cell>
          <cell r="K438">
            <v>1.2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F439">
            <v>0.41</v>
          </cell>
          <cell r="G439">
            <v>0.93</v>
          </cell>
          <cell r="H439">
            <v>1.34</v>
          </cell>
          <cell r="I439">
            <v>0.41</v>
          </cell>
          <cell r="J439">
            <v>0.93</v>
          </cell>
          <cell r="K439">
            <v>1.34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F441">
            <v>0.61</v>
          </cell>
          <cell r="G441">
            <v>2.69</v>
          </cell>
          <cell r="H441">
            <v>3.3</v>
          </cell>
          <cell r="I441">
            <v>0.61</v>
          </cell>
          <cell r="J441">
            <v>2.69</v>
          </cell>
          <cell r="K441">
            <v>3.3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F442">
            <v>0.81</v>
          </cell>
          <cell r="G442">
            <v>4.58</v>
          </cell>
          <cell r="H442">
            <v>5.3900000000000006</v>
          </cell>
          <cell r="I442">
            <v>0.81</v>
          </cell>
          <cell r="J442">
            <v>4.58</v>
          </cell>
          <cell r="K442">
            <v>5.3900000000000006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F443">
            <v>1.01</v>
          </cell>
          <cell r="G443">
            <v>5.74</v>
          </cell>
          <cell r="H443">
            <v>6.75</v>
          </cell>
          <cell r="I443">
            <v>1.01</v>
          </cell>
          <cell r="J443">
            <v>5.74</v>
          </cell>
          <cell r="K443">
            <v>6.75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F444">
            <v>1.22</v>
          </cell>
          <cell r="G444">
            <v>6.73</v>
          </cell>
          <cell r="H444">
            <v>7.95</v>
          </cell>
          <cell r="I444">
            <v>1.22</v>
          </cell>
          <cell r="J444">
            <v>6.73</v>
          </cell>
          <cell r="K444">
            <v>7.95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F445">
            <v>1.42</v>
          </cell>
          <cell r="G445">
            <v>7.28</v>
          </cell>
          <cell r="H445">
            <v>8.6999999999999993</v>
          </cell>
          <cell r="I445">
            <v>1.42</v>
          </cell>
          <cell r="J445">
            <v>7.28</v>
          </cell>
          <cell r="K445">
            <v>8.6999999999999993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F446">
            <v>1.62</v>
          </cell>
          <cell r="G446">
            <v>8.42</v>
          </cell>
          <cell r="H446">
            <v>10.039999999999999</v>
          </cell>
          <cell r="I446">
            <v>1.62</v>
          </cell>
          <cell r="J446">
            <v>8.42</v>
          </cell>
          <cell r="K446">
            <v>10.039999999999999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F447">
            <v>1.82</v>
          </cell>
          <cell r="G447">
            <v>9.42</v>
          </cell>
          <cell r="H447">
            <v>11.24</v>
          </cell>
          <cell r="I447">
            <v>1.82</v>
          </cell>
          <cell r="J447">
            <v>9.42</v>
          </cell>
          <cell r="K447">
            <v>11.24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F448">
            <v>2.0299999999999998</v>
          </cell>
          <cell r="G448">
            <v>10.42</v>
          </cell>
          <cell r="H448">
            <v>12.45</v>
          </cell>
          <cell r="I448">
            <v>2.0299999999999998</v>
          </cell>
          <cell r="J448">
            <v>10.42</v>
          </cell>
          <cell r="K448">
            <v>12.45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F449">
            <v>2.23</v>
          </cell>
          <cell r="G449">
            <v>11.72</v>
          </cell>
          <cell r="H449">
            <v>13.950000000000001</v>
          </cell>
          <cell r="I449">
            <v>2.23</v>
          </cell>
          <cell r="J449">
            <v>11.72</v>
          </cell>
          <cell r="K449">
            <v>13.950000000000001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F450">
            <v>2.4300000000000002</v>
          </cell>
          <cell r="G450">
            <v>12.57</v>
          </cell>
          <cell r="H450">
            <v>15</v>
          </cell>
          <cell r="I450">
            <v>2.4300000000000002</v>
          </cell>
          <cell r="J450">
            <v>12.57</v>
          </cell>
          <cell r="K450">
            <v>15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F452">
            <v>2.84</v>
          </cell>
          <cell r="G452">
            <v>15.16</v>
          </cell>
          <cell r="H452">
            <v>18</v>
          </cell>
          <cell r="I452">
            <v>2.84</v>
          </cell>
          <cell r="J452">
            <v>15.16</v>
          </cell>
          <cell r="K452">
            <v>18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F453">
            <v>3.04</v>
          </cell>
          <cell r="G453">
            <v>16.45</v>
          </cell>
          <cell r="H453">
            <v>19.489999999999998</v>
          </cell>
          <cell r="I453">
            <v>3.04</v>
          </cell>
          <cell r="J453">
            <v>16.45</v>
          </cell>
          <cell r="K453">
            <v>19.489999999999998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F454">
            <v>3.24</v>
          </cell>
          <cell r="G454">
            <v>17.75</v>
          </cell>
          <cell r="H454">
            <v>20.990000000000002</v>
          </cell>
          <cell r="I454">
            <v>3.24</v>
          </cell>
          <cell r="J454">
            <v>17.75</v>
          </cell>
          <cell r="K454">
            <v>20.990000000000002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F455">
            <v>3.45</v>
          </cell>
          <cell r="G455">
            <v>18.54</v>
          </cell>
          <cell r="H455">
            <v>21.99</v>
          </cell>
          <cell r="I455">
            <v>3.45</v>
          </cell>
          <cell r="J455">
            <v>18.54</v>
          </cell>
          <cell r="K455">
            <v>21.99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F456">
            <v>3.65</v>
          </cell>
          <cell r="G456">
            <v>18.84</v>
          </cell>
          <cell r="H456">
            <v>22.49</v>
          </cell>
          <cell r="I456">
            <v>3.65</v>
          </cell>
          <cell r="J456">
            <v>18.84</v>
          </cell>
          <cell r="K456">
            <v>22.49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F457">
            <v>3.85</v>
          </cell>
          <cell r="G457">
            <v>19.89</v>
          </cell>
          <cell r="H457">
            <v>23.740000000000002</v>
          </cell>
          <cell r="I457">
            <v>3.85</v>
          </cell>
          <cell r="J457">
            <v>19.89</v>
          </cell>
          <cell r="K457">
            <v>23.740000000000002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F458">
            <v>4.0599999999999996</v>
          </cell>
          <cell r="G458">
            <v>21.66</v>
          </cell>
          <cell r="H458">
            <v>25.72</v>
          </cell>
          <cell r="I458">
            <v>4.0599999999999996</v>
          </cell>
          <cell r="J458">
            <v>21.66</v>
          </cell>
          <cell r="K458">
            <v>25.72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F459">
            <v>4.26</v>
          </cell>
          <cell r="G459">
            <v>22.74</v>
          </cell>
          <cell r="H459">
            <v>27</v>
          </cell>
          <cell r="I459">
            <v>4.26</v>
          </cell>
          <cell r="J459">
            <v>22.74</v>
          </cell>
          <cell r="K459">
            <v>27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F460">
            <v>4.47</v>
          </cell>
          <cell r="G460">
            <v>27.16</v>
          </cell>
          <cell r="H460">
            <v>31.63</v>
          </cell>
          <cell r="I460">
            <v>4.47</v>
          </cell>
          <cell r="J460">
            <v>27.16</v>
          </cell>
          <cell r="K460">
            <v>31.63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F461">
            <v>4.67</v>
          </cell>
          <cell r="G461">
            <v>28.4</v>
          </cell>
          <cell r="H461">
            <v>33.07</v>
          </cell>
          <cell r="I461">
            <v>4.67</v>
          </cell>
          <cell r="J461">
            <v>28.4</v>
          </cell>
          <cell r="K461">
            <v>33.07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F462">
            <v>4.87</v>
          </cell>
          <cell r="G462">
            <v>29.63</v>
          </cell>
          <cell r="H462">
            <v>34.5</v>
          </cell>
          <cell r="I462">
            <v>4.87</v>
          </cell>
          <cell r="J462">
            <v>29.63</v>
          </cell>
          <cell r="K462">
            <v>34.5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F463">
            <v>7.0000000000000007E-2</v>
          </cell>
          <cell r="G463">
            <v>0.23</v>
          </cell>
          <cell r="H463">
            <v>0.30000000000000004</v>
          </cell>
          <cell r="I463">
            <v>7.0000000000000007E-2</v>
          </cell>
          <cell r="J463">
            <v>0.23</v>
          </cell>
          <cell r="K463">
            <v>0.30000000000000004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F464">
            <v>7.0000000000000007E-2</v>
          </cell>
          <cell r="G464">
            <v>0.23</v>
          </cell>
          <cell r="H464">
            <v>0.30000000000000004</v>
          </cell>
          <cell r="I464">
            <v>7.0000000000000007E-2</v>
          </cell>
          <cell r="J464">
            <v>0.23</v>
          </cell>
          <cell r="K464">
            <v>0.30000000000000004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F465">
            <v>7.0000000000000007E-2</v>
          </cell>
          <cell r="G465">
            <v>0.23</v>
          </cell>
          <cell r="H465">
            <v>0.30000000000000004</v>
          </cell>
          <cell r="I465">
            <v>7.0000000000000007E-2</v>
          </cell>
          <cell r="J465">
            <v>0.23</v>
          </cell>
          <cell r="K465">
            <v>0.30000000000000004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2</v>
          </cell>
          <cell r="Q465">
            <v>0</v>
          </cell>
          <cell r="R465">
            <v>0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F466">
            <v>0.08</v>
          </cell>
          <cell r="G466">
            <v>0.22</v>
          </cell>
          <cell r="H466">
            <v>0.3</v>
          </cell>
          <cell r="I466">
            <v>0.08</v>
          </cell>
          <cell r="J466">
            <v>0.22</v>
          </cell>
          <cell r="K466">
            <v>0.3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F467">
            <v>0.08</v>
          </cell>
          <cell r="G467">
            <v>0.22</v>
          </cell>
          <cell r="H467">
            <v>0.3</v>
          </cell>
          <cell r="I467">
            <v>0.08</v>
          </cell>
          <cell r="J467">
            <v>0.22</v>
          </cell>
          <cell r="K467">
            <v>0.3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F468">
            <v>0.08</v>
          </cell>
          <cell r="G468">
            <v>0.22</v>
          </cell>
          <cell r="H468">
            <v>0.3</v>
          </cell>
          <cell r="I468">
            <v>0.08</v>
          </cell>
          <cell r="J468">
            <v>0.22</v>
          </cell>
          <cell r="K468">
            <v>0.3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F469">
            <v>0.1</v>
          </cell>
          <cell r="G469">
            <v>0.5</v>
          </cell>
          <cell r="H469">
            <v>0.6</v>
          </cell>
          <cell r="I469">
            <v>0.1</v>
          </cell>
          <cell r="J469">
            <v>0.5</v>
          </cell>
          <cell r="K469">
            <v>0.6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F470">
            <v>0.1</v>
          </cell>
          <cell r="G470">
            <v>0.5</v>
          </cell>
          <cell r="H470">
            <v>0.6</v>
          </cell>
          <cell r="I470">
            <v>0.1</v>
          </cell>
          <cell r="J470">
            <v>0.5</v>
          </cell>
          <cell r="K470">
            <v>0.6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F471">
            <v>0.1</v>
          </cell>
          <cell r="G471">
            <v>0.5</v>
          </cell>
          <cell r="H471">
            <v>0.6</v>
          </cell>
          <cell r="I471">
            <v>0.1</v>
          </cell>
          <cell r="J471">
            <v>0.5</v>
          </cell>
          <cell r="K471">
            <v>0.6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F472">
            <v>0.13</v>
          </cell>
          <cell r="G472">
            <v>0.67</v>
          </cell>
          <cell r="H472">
            <v>0.8</v>
          </cell>
          <cell r="I472">
            <v>0.13</v>
          </cell>
          <cell r="J472">
            <v>0.67</v>
          </cell>
          <cell r="K472">
            <v>0.8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F473">
            <v>0.13</v>
          </cell>
          <cell r="G473">
            <v>0.67</v>
          </cell>
          <cell r="H473">
            <v>0.8</v>
          </cell>
          <cell r="I473">
            <v>0.13</v>
          </cell>
          <cell r="J473">
            <v>0.67</v>
          </cell>
          <cell r="K473">
            <v>0.8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F474">
            <v>0.13</v>
          </cell>
          <cell r="G474">
            <v>0.67</v>
          </cell>
          <cell r="H474">
            <v>0.8</v>
          </cell>
          <cell r="I474">
            <v>0.13</v>
          </cell>
          <cell r="J474">
            <v>0.67</v>
          </cell>
          <cell r="K474">
            <v>0.8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F475">
            <v>0.15</v>
          </cell>
          <cell r="G475">
            <v>0.75</v>
          </cell>
          <cell r="H475">
            <v>0.9</v>
          </cell>
          <cell r="I475">
            <v>0.15</v>
          </cell>
          <cell r="J475">
            <v>0.75</v>
          </cell>
          <cell r="K475">
            <v>0.9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F476">
            <v>0.15</v>
          </cell>
          <cell r="G476">
            <v>0.75</v>
          </cell>
          <cell r="H476">
            <v>0.9</v>
          </cell>
          <cell r="I476">
            <v>0.15</v>
          </cell>
          <cell r="J476">
            <v>0.75</v>
          </cell>
          <cell r="K476">
            <v>0.9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F477">
            <v>0.15</v>
          </cell>
          <cell r="G477">
            <v>0.75</v>
          </cell>
          <cell r="H477">
            <v>0.9</v>
          </cell>
          <cell r="I477">
            <v>0.15</v>
          </cell>
          <cell r="J477">
            <v>0.75</v>
          </cell>
          <cell r="K477">
            <v>0.9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G478">
            <v>1</v>
          </cell>
          <cell r="H478">
            <v>1.2</v>
          </cell>
          <cell r="I478">
            <v>0.2</v>
          </cell>
          <cell r="J478">
            <v>1</v>
          </cell>
          <cell r="K478">
            <v>1.2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F479">
            <v>0.2</v>
          </cell>
          <cell r="G479">
            <v>1</v>
          </cell>
          <cell r="H479">
            <v>1.2</v>
          </cell>
          <cell r="I479">
            <v>0.2</v>
          </cell>
          <cell r="J479">
            <v>1</v>
          </cell>
          <cell r="K479">
            <v>1.2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F480">
            <v>0.2</v>
          </cell>
          <cell r="G480">
            <v>1</v>
          </cell>
          <cell r="H480">
            <v>1.2</v>
          </cell>
          <cell r="I480">
            <v>0.2</v>
          </cell>
          <cell r="J480">
            <v>1</v>
          </cell>
          <cell r="K480">
            <v>1.2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F481">
            <v>0.25</v>
          </cell>
          <cell r="G481">
            <v>1.7</v>
          </cell>
          <cell r="H481">
            <v>1.95</v>
          </cell>
          <cell r="I481">
            <v>0.25</v>
          </cell>
          <cell r="J481">
            <v>1.7</v>
          </cell>
          <cell r="K481">
            <v>1.95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F482">
            <v>0.3</v>
          </cell>
          <cell r="G482">
            <v>2.39</v>
          </cell>
          <cell r="H482">
            <v>2.69</v>
          </cell>
          <cell r="I482">
            <v>0.3</v>
          </cell>
          <cell r="J482">
            <v>2.39</v>
          </cell>
          <cell r="K482">
            <v>2.69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F483">
            <v>0.41</v>
          </cell>
          <cell r="G483">
            <v>4.09</v>
          </cell>
          <cell r="H483">
            <v>4.5</v>
          </cell>
          <cell r="I483">
            <v>0.41</v>
          </cell>
          <cell r="J483">
            <v>4.09</v>
          </cell>
          <cell r="K483">
            <v>4.5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F484">
            <v>0.51</v>
          </cell>
          <cell r="G484">
            <v>4.43</v>
          </cell>
          <cell r="H484">
            <v>4.9399999999999995</v>
          </cell>
          <cell r="I484">
            <v>0.51</v>
          </cell>
          <cell r="J484">
            <v>4.43</v>
          </cell>
          <cell r="K484">
            <v>4.9399999999999995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F485">
            <v>0.61</v>
          </cell>
          <cell r="G485">
            <v>8.09</v>
          </cell>
          <cell r="H485">
            <v>8.6999999999999993</v>
          </cell>
          <cell r="I485">
            <v>0.61</v>
          </cell>
          <cell r="J485">
            <v>8.09</v>
          </cell>
          <cell r="K485">
            <v>8.6999999999999993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F486">
            <v>0.81</v>
          </cell>
          <cell r="G486">
            <v>11.49</v>
          </cell>
          <cell r="H486">
            <v>12.3</v>
          </cell>
          <cell r="I486">
            <v>0.81</v>
          </cell>
          <cell r="J486">
            <v>11.49</v>
          </cell>
          <cell r="K486">
            <v>12.3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F487">
            <v>1.01</v>
          </cell>
          <cell r="G487">
            <v>18.489999999999998</v>
          </cell>
          <cell r="H487">
            <v>19.5</v>
          </cell>
          <cell r="I487">
            <v>1.01</v>
          </cell>
          <cell r="J487">
            <v>18.489999999999998</v>
          </cell>
          <cell r="K487">
            <v>19.5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F488">
            <v>1.22</v>
          </cell>
          <cell r="G488">
            <v>21.27</v>
          </cell>
          <cell r="H488">
            <v>22.49</v>
          </cell>
          <cell r="I488">
            <v>1.22</v>
          </cell>
          <cell r="J488">
            <v>21.27</v>
          </cell>
          <cell r="K488">
            <v>22.49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F489">
            <v>6.49</v>
          </cell>
          <cell r="G489">
            <v>20.29</v>
          </cell>
          <cell r="H489">
            <v>26.78</v>
          </cell>
          <cell r="I489">
            <v>6.49</v>
          </cell>
          <cell r="J489">
            <v>20.29</v>
          </cell>
          <cell r="K489">
            <v>26.78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/>
      <sheetData sheetId="803" refreshError="1"/>
      <sheetData sheetId="804" refreshError="1"/>
      <sheetData sheetId="805" refreshError="1"/>
      <sheetData sheetId="806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/>
      <sheetData sheetId="888"/>
      <sheetData sheetId="889"/>
      <sheetData sheetId="890"/>
      <sheetData sheetId="891" refreshError="1"/>
      <sheetData sheetId="892" refreshError="1"/>
      <sheetData sheetId="893"/>
      <sheetData sheetId="894"/>
      <sheetData sheetId="89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  <sheetName val="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  <sheetName val="NS"/>
      <sheetName val="TONGKE3p "/>
      <sheetName val="TDTKP"/>
      <sheetName val="7 THAI NGUYEN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  <sheetName val="DI-ESTI"/>
      <sheetName val="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34"/>
  <sheetViews>
    <sheetView workbookViewId="0">
      <selection activeCell="G18" sqref="G18"/>
    </sheetView>
  </sheetViews>
  <sheetFormatPr defaultRowHeight="15.75"/>
  <cols>
    <col min="2" max="2" width="24.625" bestFit="1" customWidth="1"/>
  </cols>
  <sheetData>
    <row r="2" spans="1:4">
      <c r="B2" s="722" t="s">
        <v>362</v>
      </c>
      <c r="C2" s="722"/>
    </row>
    <row r="3" spans="1:4">
      <c r="B3" s="195"/>
      <c r="C3" s="722" t="s">
        <v>360</v>
      </c>
      <c r="D3" s="722"/>
    </row>
    <row r="4" spans="1:4">
      <c r="B4" s="195"/>
      <c r="C4" t="s">
        <v>358</v>
      </c>
      <c r="D4" t="s">
        <v>359</v>
      </c>
    </row>
    <row r="5" spans="1:4">
      <c r="A5">
        <v>1</v>
      </c>
      <c r="B5" t="s">
        <v>347</v>
      </c>
      <c r="D5" t="s">
        <v>361</v>
      </c>
    </row>
    <row r="6" spans="1:4">
      <c r="A6">
        <v>2</v>
      </c>
      <c r="B6" s="384" t="s">
        <v>348</v>
      </c>
      <c r="C6" t="s">
        <v>361</v>
      </c>
      <c r="D6" t="s">
        <v>361</v>
      </c>
    </row>
    <row r="7" spans="1:4">
      <c r="A7">
        <v>3</v>
      </c>
      <c r="B7" t="s">
        <v>268</v>
      </c>
      <c r="D7" t="s">
        <v>361</v>
      </c>
    </row>
    <row r="8" spans="1:4">
      <c r="A8">
        <v>4</v>
      </c>
      <c r="B8" t="s">
        <v>349</v>
      </c>
      <c r="D8" t="s">
        <v>361</v>
      </c>
    </row>
    <row r="9" spans="1:4">
      <c r="A9">
        <v>5</v>
      </c>
      <c r="B9" t="s">
        <v>350</v>
      </c>
      <c r="D9" t="s">
        <v>361</v>
      </c>
    </row>
    <row r="10" spans="1:4">
      <c r="A10">
        <v>6</v>
      </c>
      <c r="B10" s="384" t="s">
        <v>269</v>
      </c>
      <c r="C10" t="s">
        <v>361</v>
      </c>
      <c r="D10" t="s">
        <v>361</v>
      </c>
    </row>
    <row r="11" spans="1:4">
      <c r="A11">
        <v>7</v>
      </c>
      <c r="B11" t="s">
        <v>351</v>
      </c>
      <c r="D11" t="s">
        <v>361</v>
      </c>
    </row>
    <row r="12" spans="1:4">
      <c r="A12">
        <v>8</v>
      </c>
      <c r="B12" s="384" t="s">
        <v>391</v>
      </c>
      <c r="C12" t="s">
        <v>361</v>
      </c>
      <c r="D12" t="s">
        <v>361</v>
      </c>
    </row>
    <row r="13" spans="1:4">
      <c r="A13">
        <v>9</v>
      </c>
      <c r="B13" t="s">
        <v>352</v>
      </c>
      <c r="D13" t="s">
        <v>361</v>
      </c>
    </row>
    <row r="14" spans="1:4">
      <c r="A14">
        <v>10</v>
      </c>
      <c r="B14" s="384" t="s">
        <v>408</v>
      </c>
      <c r="C14" t="s">
        <v>361</v>
      </c>
      <c r="D14" t="s">
        <v>361</v>
      </c>
    </row>
    <row r="15" spans="1:4">
      <c r="A15">
        <v>11</v>
      </c>
      <c r="B15" s="384" t="s">
        <v>409</v>
      </c>
      <c r="C15" t="s">
        <v>361</v>
      </c>
      <c r="D15" t="s">
        <v>361</v>
      </c>
    </row>
    <row r="16" spans="1:4">
      <c r="A16">
        <v>12</v>
      </c>
      <c r="B16" s="384" t="s">
        <v>392</v>
      </c>
      <c r="C16" t="s">
        <v>361</v>
      </c>
      <c r="D16" t="s">
        <v>361</v>
      </c>
    </row>
    <row r="17" spans="1:4">
      <c r="A17">
        <v>13</v>
      </c>
      <c r="B17" s="384" t="s">
        <v>353</v>
      </c>
      <c r="C17" t="s">
        <v>361</v>
      </c>
      <c r="D17" t="s">
        <v>361</v>
      </c>
    </row>
    <row r="18" spans="1:4">
      <c r="A18">
        <v>14</v>
      </c>
      <c r="B18" s="384" t="s">
        <v>354</v>
      </c>
      <c r="C18" t="s">
        <v>361</v>
      </c>
      <c r="D18" t="s">
        <v>361</v>
      </c>
    </row>
    <row r="19" spans="1:4">
      <c r="A19">
        <v>15</v>
      </c>
      <c r="B19" t="s">
        <v>355</v>
      </c>
      <c r="D19" t="s">
        <v>361</v>
      </c>
    </row>
    <row r="20" spans="1:4">
      <c r="A20">
        <v>16</v>
      </c>
      <c r="B20" s="384" t="s">
        <v>393</v>
      </c>
      <c r="C20" t="s">
        <v>361</v>
      </c>
      <c r="D20" t="s">
        <v>361</v>
      </c>
    </row>
    <row r="21" spans="1:4">
      <c r="A21">
        <v>17</v>
      </c>
      <c r="B21" t="s">
        <v>394</v>
      </c>
      <c r="D21" t="s">
        <v>361</v>
      </c>
    </row>
    <row r="22" spans="1:4">
      <c r="A22">
        <v>18</v>
      </c>
      <c r="B22" s="384" t="s">
        <v>395</v>
      </c>
      <c r="C22" t="s">
        <v>361</v>
      </c>
      <c r="D22" t="s">
        <v>361</v>
      </c>
    </row>
    <row r="23" spans="1:4">
      <c r="A23">
        <v>19</v>
      </c>
      <c r="B23" t="s">
        <v>396</v>
      </c>
      <c r="D23" t="s">
        <v>361</v>
      </c>
    </row>
    <row r="24" spans="1:4">
      <c r="A24">
        <v>20</v>
      </c>
      <c r="B24" s="384" t="s">
        <v>271</v>
      </c>
      <c r="D24" t="s">
        <v>361</v>
      </c>
    </row>
    <row r="25" spans="1:4">
      <c r="A25">
        <v>21</v>
      </c>
      <c r="B25" s="384" t="s">
        <v>397</v>
      </c>
      <c r="D25" t="s">
        <v>361</v>
      </c>
    </row>
    <row r="26" spans="1:4">
      <c r="A26">
        <v>22</v>
      </c>
      <c r="B26" s="384" t="s">
        <v>398</v>
      </c>
      <c r="C26" t="s">
        <v>361</v>
      </c>
      <c r="D26" t="s">
        <v>361</v>
      </c>
    </row>
    <row r="27" spans="1:4">
      <c r="A27">
        <v>23</v>
      </c>
      <c r="B27" s="384" t="s">
        <v>399</v>
      </c>
      <c r="C27" t="s">
        <v>361</v>
      </c>
      <c r="D27" t="s">
        <v>361</v>
      </c>
    </row>
    <row r="28" spans="1:4">
      <c r="A28">
        <v>24</v>
      </c>
      <c r="B28" s="384" t="s">
        <v>410</v>
      </c>
      <c r="C28" t="s">
        <v>361</v>
      </c>
      <c r="D28" t="s">
        <v>361</v>
      </c>
    </row>
    <row r="29" spans="1:4">
      <c r="A29">
        <v>25</v>
      </c>
      <c r="B29" s="384" t="s">
        <v>402</v>
      </c>
      <c r="C29" t="s">
        <v>361</v>
      </c>
      <c r="D29" t="s">
        <v>361</v>
      </c>
    </row>
    <row r="30" spans="1:4">
      <c r="A30">
        <v>26</v>
      </c>
      <c r="B30" t="s">
        <v>411</v>
      </c>
      <c r="D30" t="s">
        <v>361</v>
      </c>
    </row>
    <row r="31" spans="1:4">
      <c r="A31">
        <v>27</v>
      </c>
      <c r="B31" s="384" t="s">
        <v>400</v>
      </c>
      <c r="C31" t="s">
        <v>361</v>
      </c>
      <c r="D31" t="s">
        <v>361</v>
      </c>
    </row>
    <row r="32" spans="1:4">
      <c r="A32">
        <v>28</v>
      </c>
      <c r="B32" t="s">
        <v>401</v>
      </c>
      <c r="D32" t="s">
        <v>361</v>
      </c>
    </row>
    <row r="33" spans="1:4">
      <c r="A33">
        <v>29</v>
      </c>
      <c r="B33" s="384" t="s">
        <v>403</v>
      </c>
      <c r="C33" t="s">
        <v>361</v>
      </c>
      <c r="D33" t="s">
        <v>361</v>
      </c>
    </row>
    <row r="34" spans="1:4">
      <c r="A34">
        <v>30</v>
      </c>
      <c r="B34" s="384" t="s">
        <v>270</v>
      </c>
      <c r="C34" t="s">
        <v>361</v>
      </c>
      <c r="D34" t="s">
        <v>361</v>
      </c>
    </row>
  </sheetData>
  <mergeCells count="2">
    <mergeCell ref="C3:D3"/>
    <mergeCell ref="B2:C2"/>
  </mergeCells>
  <hyperlinks>
    <hyperlink ref="B6" location="'1.Nong nghiep'!A1" display=" Nông nghiệp" xr:uid="{00000000-0004-0000-0000-000000000000}"/>
    <hyperlink ref="B10" location="'2.IIPthang'!A1" display="IIP" xr:uid="{00000000-0004-0000-0000-000001000000}"/>
    <hyperlink ref="B12" location="'3.SPCNthang'!A1" display="sp CN tháng" xr:uid="{00000000-0004-0000-0000-000002000000}"/>
    <hyperlink ref="B14" location="'4.ton kho'!A1" display="Tồn kho" xr:uid="{00000000-0004-0000-0000-000003000000}"/>
    <hyperlink ref="B15" location="'5.tieu thu'!A1" display="Tiêu Thụ" xr:uid="{00000000-0004-0000-0000-000004000000}"/>
    <hyperlink ref="B16" location="'6.Doanh nghiep'!A1" display="Đăng ký DN" xr:uid="{00000000-0004-0000-0000-000005000000}"/>
    <hyperlink ref="B17" location="'7.Tong muc'!A1" display=" Tổng mức" xr:uid="{00000000-0004-0000-0000-000006000000}"/>
    <hyperlink ref="B18" location="'8.DTBLthang'!A1" display=" Doanh thu bán lẻ HH" xr:uid="{00000000-0004-0000-0000-000007000000}"/>
    <hyperlink ref="B20" location="'9.DT van tai'!A1" display=" DT vận tải" xr:uid="{00000000-0004-0000-0000-000008000000}"/>
    <hyperlink ref="B22" location="'10.Vantaithang'!A1" display=" Vận tải tháng" xr:uid="{00000000-0004-0000-0000-000009000000}"/>
    <hyperlink ref="B24" location="'11. Nhapkhau'!A1" display="Nhập khẩu" xr:uid="{00000000-0004-0000-0000-00000A000000}"/>
    <hyperlink ref="B25" location="'12.Xuatkhau'!A1" display=" Xuất khẩu" xr:uid="{00000000-0004-0000-0000-00000B000000}"/>
    <hyperlink ref="B26" location="'13.Thu NSNN'!A1" display="Thu ngân sách" xr:uid="{00000000-0004-0000-0000-00000C000000}"/>
    <hyperlink ref="B27" location="'14.Chi NSNN'!A1" display=" Chi ngân sách" xr:uid="{00000000-0004-0000-0000-00000D000000}"/>
    <hyperlink ref="B28" location="'15.NHNN'!A1" display="Hoạt động ngân hàng" xr:uid="{00000000-0004-0000-0000-00000E000000}"/>
    <hyperlink ref="B29" location="'16.Thu hut dau tu'!A1" display="Thu hút đầu tư" xr:uid="{00000000-0004-0000-0000-00000F000000}"/>
    <hyperlink ref="B31" location="'17.VonNSNNthang'!A1" display="Vốn đầu tư từ NSNN tháng" xr:uid="{00000000-0004-0000-0000-000010000000}"/>
    <hyperlink ref="B33" location="'18.CPI'!A1" display=" CPI" xr:uid="{00000000-0004-0000-0000-000011000000}"/>
    <hyperlink ref="B34" location="'19.XHMT'!A1" display="XHMT" xr:uid="{00000000-0004-0000-0000-000012000000}"/>
  </hyperlinks>
  <pageMargins left="1.1811023622047245" right="0.78740157480314965" top="0.78740157480314965" bottom="0.78740157480314965" header="0" footer="0"/>
  <pageSetup paperSize="9" fitToHeight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29"/>
  <sheetViews>
    <sheetView workbookViewId="0">
      <selection sqref="A1:E16"/>
    </sheetView>
  </sheetViews>
  <sheetFormatPr defaultRowHeight="24.95" customHeight="1"/>
  <cols>
    <col min="1" max="1" width="28.25" style="279" customWidth="1"/>
    <col min="2" max="2" width="9.125" style="279" customWidth="1"/>
    <col min="3" max="5" width="12.75" style="279" customWidth="1"/>
    <col min="6" max="10" width="8" style="279" customWidth="1"/>
    <col min="11" max="230" width="9" style="279"/>
    <col min="231" max="231" width="29.625" style="279" customWidth="1"/>
    <col min="232" max="232" width="9" style="279" bestFit="1" customWidth="1"/>
    <col min="233" max="233" width="6.875" style="279" bestFit="1" customWidth="1"/>
    <col min="234" max="234" width="6.125" style="279" bestFit="1" customWidth="1"/>
    <col min="235" max="235" width="6.625" style="279" bestFit="1" customWidth="1"/>
    <col min="236" max="237" width="9.375" style="279" customWidth="1"/>
    <col min="238" max="486" width="9" style="279"/>
    <col min="487" max="487" width="29.625" style="279" customWidth="1"/>
    <col min="488" max="488" width="9" style="279" bestFit="1" customWidth="1"/>
    <col min="489" max="489" width="6.875" style="279" bestFit="1" customWidth="1"/>
    <col min="490" max="490" width="6.125" style="279" bestFit="1" customWidth="1"/>
    <col min="491" max="491" width="6.625" style="279" bestFit="1" customWidth="1"/>
    <col min="492" max="493" width="9.375" style="279" customWidth="1"/>
    <col min="494" max="742" width="9" style="279"/>
    <col min="743" max="743" width="29.625" style="279" customWidth="1"/>
    <col min="744" max="744" width="9" style="279" bestFit="1" customWidth="1"/>
    <col min="745" max="745" width="6.875" style="279" bestFit="1" customWidth="1"/>
    <col min="746" max="746" width="6.125" style="279" bestFit="1" customWidth="1"/>
    <col min="747" max="747" width="6.625" style="279" bestFit="1" customWidth="1"/>
    <col min="748" max="749" width="9.375" style="279" customWidth="1"/>
    <col min="750" max="998" width="9" style="279"/>
    <col min="999" max="999" width="29.625" style="279" customWidth="1"/>
    <col min="1000" max="1000" width="9" style="279" bestFit="1" customWidth="1"/>
    <col min="1001" max="1001" width="6.875" style="279" bestFit="1" customWidth="1"/>
    <col min="1002" max="1002" width="6.125" style="279" bestFit="1" customWidth="1"/>
    <col min="1003" max="1003" width="6.625" style="279" bestFit="1" customWidth="1"/>
    <col min="1004" max="1005" width="9.375" style="279" customWidth="1"/>
    <col min="1006" max="1254" width="9" style="279"/>
    <col min="1255" max="1255" width="29.625" style="279" customWidth="1"/>
    <col min="1256" max="1256" width="9" style="279" bestFit="1" customWidth="1"/>
    <col min="1257" max="1257" width="6.875" style="279" bestFit="1" customWidth="1"/>
    <col min="1258" max="1258" width="6.125" style="279" bestFit="1" customWidth="1"/>
    <col min="1259" max="1259" width="6.625" style="279" bestFit="1" customWidth="1"/>
    <col min="1260" max="1261" width="9.375" style="279" customWidth="1"/>
    <col min="1262" max="1510" width="9" style="279"/>
    <col min="1511" max="1511" width="29.625" style="279" customWidth="1"/>
    <col min="1512" max="1512" width="9" style="279" bestFit="1" customWidth="1"/>
    <col min="1513" max="1513" width="6.875" style="279" bestFit="1" customWidth="1"/>
    <col min="1514" max="1514" width="6.125" style="279" bestFit="1" customWidth="1"/>
    <col min="1515" max="1515" width="6.625" style="279" bestFit="1" customWidth="1"/>
    <col min="1516" max="1517" width="9.375" style="279" customWidth="1"/>
    <col min="1518" max="1766" width="9" style="279"/>
    <col min="1767" max="1767" width="29.625" style="279" customWidth="1"/>
    <col min="1768" max="1768" width="9" style="279" bestFit="1" customWidth="1"/>
    <col min="1769" max="1769" width="6.875" style="279" bestFit="1" customWidth="1"/>
    <col min="1770" max="1770" width="6.125" style="279" bestFit="1" customWidth="1"/>
    <col min="1771" max="1771" width="6.625" style="279" bestFit="1" customWidth="1"/>
    <col min="1772" max="1773" width="9.375" style="279" customWidth="1"/>
    <col min="1774" max="2022" width="9" style="279"/>
    <col min="2023" max="2023" width="29.625" style="279" customWidth="1"/>
    <col min="2024" max="2024" width="9" style="279" bestFit="1" customWidth="1"/>
    <col min="2025" max="2025" width="6.875" style="279" bestFit="1" customWidth="1"/>
    <col min="2026" max="2026" width="6.125" style="279" bestFit="1" customWidth="1"/>
    <col min="2027" max="2027" width="6.625" style="279" bestFit="1" customWidth="1"/>
    <col min="2028" max="2029" width="9.375" style="279" customWidth="1"/>
    <col min="2030" max="2278" width="9" style="279"/>
    <col min="2279" max="2279" width="29.625" style="279" customWidth="1"/>
    <col min="2280" max="2280" width="9" style="279" bestFit="1" customWidth="1"/>
    <col min="2281" max="2281" width="6.875" style="279" bestFit="1" customWidth="1"/>
    <col min="2282" max="2282" width="6.125" style="279" bestFit="1" customWidth="1"/>
    <col min="2283" max="2283" width="6.625" style="279" bestFit="1" customWidth="1"/>
    <col min="2284" max="2285" width="9.375" style="279" customWidth="1"/>
    <col min="2286" max="2534" width="9" style="279"/>
    <col min="2535" max="2535" width="29.625" style="279" customWidth="1"/>
    <col min="2536" max="2536" width="9" style="279" bestFit="1" customWidth="1"/>
    <col min="2537" max="2537" width="6.875" style="279" bestFit="1" customWidth="1"/>
    <col min="2538" max="2538" width="6.125" style="279" bestFit="1" customWidth="1"/>
    <col min="2539" max="2539" width="6.625" style="279" bestFit="1" customWidth="1"/>
    <col min="2540" max="2541" width="9.375" style="279" customWidth="1"/>
    <col min="2542" max="2790" width="9" style="279"/>
    <col min="2791" max="2791" width="29.625" style="279" customWidth="1"/>
    <col min="2792" max="2792" width="9" style="279" bestFit="1" customWidth="1"/>
    <col min="2793" max="2793" width="6.875" style="279" bestFit="1" customWidth="1"/>
    <col min="2794" max="2794" width="6.125" style="279" bestFit="1" customWidth="1"/>
    <col min="2795" max="2795" width="6.625" style="279" bestFit="1" customWidth="1"/>
    <col min="2796" max="2797" width="9.375" style="279" customWidth="1"/>
    <col min="2798" max="3046" width="9" style="279"/>
    <col min="3047" max="3047" width="29.625" style="279" customWidth="1"/>
    <col min="3048" max="3048" width="9" style="279" bestFit="1" customWidth="1"/>
    <col min="3049" max="3049" width="6.875" style="279" bestFit="1" customWidth="1"/>
    <col min="3050" max="3050" width="6.125" style="279" bestFit="1" customWidth="1"/>
    <col min="3051" max="3051" width="6.625" style="279" bestFit="1" customWidth="1"/>
    <col min="3052" max="3053" width="9.375" style="279" customWidth="1"/>
    <col min="3054" max="3302" width="9" style="279"/>
    <col min="3303" max="3303" width="29.625" style="279" customWidth="1"/>
    <col min="3304" max="3304" width="9" style="279" bestFit="1" customWidth="1"/>
    <col min="3305" max="3305" width="6.875" style="279" bestFit="1" customWidth="1"/>
    <col min="3306" max="3306" width="6.125" style="279" bestFit="1" customWidth="1"/>
    <col min="3307" max="3307" width="6.625" style="279" bestFit="1" customWidth="1"/>
    <col min="3308" max="3309" width="9.375" style="279" customWidth="1"/>
    <col min="3310" max="3558" width="9" style="279"/>
    <col min="3559" max="3559" width="29.625" style="279" customWidth="1"/>
    <col min="3560" max="3560" width="9" style="279" bestFit="1" customWidth="1"/>
    <col min="3561" max="3561" width="6.875" style="279" bestFit="1" customWidth="1"/>
    <col min="3562" max="3562" width="6.125" style="279" bestFit="1" customWidth="1"/>
    <col min="3563" max="3563" width="6.625" style="279" bestFit="1" customWidth="1"/>
    <col min="3564" max="3565" width="9.375" style="279" customWidth="1"/>
    <col min="3566" max="3814" width="9" style="279"/>
    <col min="3815" max="3815" width="29.625" style="279" customWidth="1"/>
    <col min="3816" max="3816" width="9" style="279" bestFit="1" customWidth="1"/>
    <col min="3817" max="3817" width="6.875" style="279" bestFit="1" customWidth="1"/>
    <col min="3818" max="3818" width="6.125" style="279" bestFit="1" customWidth="1"/>
    <col min="3819" max="3819" width="6.625" style="279" bestFit="1" customWidth="1"/>
    <col min="3820" max="3821" width="9.375" style="279" customWidth="1"/>
    <col min="3822" max="4070" width="9" style="279"/>
    <col min="4071" max="4071" width="29.625" style="279" customWidth="1"/>
    <col min="4072" max="4072" width="9" style="279" bestFit="1" customWidth="1"/>
    <col min="4073" max="4073" width="6.875" style="279" bestFit="1" customWidth="1"/>
    <col min="4074" max="4074" width="6.125" style="279" bestFit="1" customWidth="1"/>
    <col min="4075" max="4075" width="6.625" style="279" bestFit="1" customWidth="1"/>
    <col min="4076" max="4077" width="9.375" style="279" customWidth="1"/>
    <col min="4078" max="4326" width="9" style="279"/>
    <col min="4327" max="4327" width="29.625" style="279" customWidth="1"/>
    <col min="4328" max="4328" width="9" style="279" bestFit="1" customWidth="1"/>
    <col min="4329" max="4329" width="6.875" style="279" bestFit="1" customWidth="1"/>
    <col min="4330" max="4330" width="6.125" style="279" bestFit="1" customWidth="1"/>
    <col min="4331" max="4331" width="6.625" style="279" bestFit="1" customWidth="1"/>
    <col min="4332" max="4333" width="9.375" style="279" customWidth="1"/>
    <col min="4334" max="4582" width="9" style="279"/>
    <col min="4583" max="4583" width="29.625" style="279" customWidth="1"/>
    <col min="4584" max="4584" width="9" style="279" bestFit="1" customWidth="1"/>
    <col min="4585" max="4585" width="6.875" style="279" bestFit="1" customWidth="1"/>
    <col min="4586" max="4586" width="6.125" style="279" bestFit="1" customWidth="1"/>
    <col min="4587" max="4587" width="6.625" style="279" bestFit="1" customWidth="1"/>
    <col min="4588" max="4589" width="9.375" style="279" customWidth="1"/>
    <col min="4590" max="4838" width="9" style="279"/>
    <col min="4839" max="4839" width="29.625" style="279" customWidth="1"/>
    <col min="4840" max="4840" width="9" style="279" bestFit="1" customWidth="1"/>
    <col min="4841" max="4841" width="6.875" style="279" bestFit="1" customWidth="1"/>
    <col min="4842" max="4842" width="6.125" style="279" bestFit="1" customWidth="1"/>
    <col min="4843" max="4843" width="6.625" style="279" bestFit="1" customWidth="1"/>
    <col min="4844" max="4845" width="9.375" style="279" customWidth="1"/>
    <col min="4846" max="5094" width="9" style="279"/>
    <col min="5095" max="5095" width="29.625" style="279" customWidth="1"/>
    <col min="5096" max="5096" width="9" style="279" bestFit="1" customWidth="1"/>
    <col min="5097" max="5097" width="6.875" style="279" bestFit="1" customWidth="1"/>
    <col min="5098" max="5098" width="6.125" style="279" bestFit="1" customWidth="1"/>
    <col min="5099" max="5099" width="6.625" style="279" bestFit="1" customWidth="1"/>
    <col min="5100" max="5101" width="9.375" style="279" customWidth="1"/>
    <col min="5102" max="5350" width="9" style="279"/>
    <col min="5351" max="5351" width="29.625" style="279" customWidth="1"/>
    <col min="5352" max="5352" width="9" style="279" bestFit="1" customWidth="1"/>
    <col min="5353" max="5353" width="6.875" style="279" bestFit="1" customWidth="1"/>
    <col min="5354" max="5354" width="6.125" style="279" bestFit="1" customWidth="1"/>
    <col min="5355" max="5355" width="6.625" style="279" bestFit="1" customWidth="1"/>
    <col min="5356" max="5357" width="9.375" style="279" customWidth="1"/>
    <col min="5358" max="5606" width="9" style="279"/>
    <col min="5607" max="5607" width="29.625" style="279" customWidth="1"/>
    <col min="5608" max="5608" width="9" style="279" bestFit="1" customWidth="1"/>
    <col min="5609" max="5609" width="6.875" style="279" bestFit="1" customWidth="1"/>
    <col min="5610" max="5610" width="6.125" style="279" bestFit="1" customWidth="1"/>
    <col min="5611" max="5611" width="6.625" style="279" bestFit="1" customWidth="1"/>
    <col min="5612" max="5613" width="9.375" style="279" customWidth="1"/>
    <col min="5614" max="5862" width="9" style="279"/>
    <col min="5863" max="5863" width="29.625" style="279" customWidth="1"/>
    <col min="5864" max="5864" width="9" style="279" bestFit="1" customWidth="1"/>
    <col min="5865" max="5865" width="6.875" style="279" bestFit="1" customWidth="1"/>
    <col min="5866" max="5866" width="6.125" style="279" bestFit="1" customWidth="1"/>
    <col min="5867" max="5867" width="6.625" style="279" bestFit="1" customWidth="1"/>
    <col min="5868" max="5869" width="9.375" style="279" customWidth="1"/>
    <col min="5870" max="6118" width="9" style="279"/>
    <col min="6119" max="6119" width="29.625" style="279" customWidth="1"/>
    <col min="6120" max="6120" width="9" style="279" bestFit="1" customWidth="1"/>
    <col min="6121" max="6121" width="6.875" style="279" bestFit="1" customWidth="1"/>
    <col min="6122" max="6122" width="6.125" style="279" bestFit="1" customWidth="1"/>
    <col min="6123" max="6123" width="6.625" style="279" bestFit="1" customWidth="1"/>
    <col min="6124" max="6125" width="9.375" style="279" customWidth="1"/>
    <col min="6126" max="6374" width="9" style="279"/>
    <col min="6375" max="6375" width="29.625" style="279" customWidth="1"/>
    <col min="6376" max="6376" width="9" style="279" bestFit="1" customWidth="1"/>
    <col min="6377" max="6377" width="6.875" style="279" bestFit="1" customWidth="1"/>
    <col min="6378" max="6378" width="6.125" style="279" bestFit="1" customWidth="1"/>
    <col min="6379" max="6379" width="6.625" style="279" bestFit="1" customWidth="1"/>
    <col min="6380" max="6381" width="9.375" style="279" customWidth="1"/>
    <col min="6382" max="6630" width="9" style="279"/>
    <col min="6631" max="6631" width="29.625" style="279" customWidth="1"/>
    <col min="6632" max="6632" width="9" style="279" bestFit="1" customWidth="1"/>
    <col min="6633" max="6633" width="6.875" style="279" bestFit="1" customWidth="1"/>
    <col min="6634" max="6634" width="6.125" style="279" bestFit="1" customWidth="1"/>
    <col min="6635" max="6635" width="6.625" style="279" bestFit="1" customWidth="1"/>
    <col min="6636" max="6637" width="9.375" style="279" customWidth="1"/>
    <col min="6638" max="6886" width="9" style="279"/>
    <col min="6887" max="6887" width="29.625" style="279" customWidth="1"/>
    <col min="6888" max="6888" width="9" style="279" bestFit="1" customWidth="1"/>
    <col min="6889" max="6889" width="6.875" style="279" bestFit="1" customWidth="1"/>
    <col min="6890" max="6890" width="6.125" style="279" bestFit="1" customWidth="1"/>
    <col min="6891" max="6891" width="6.625" style="279" bestFit="1" customWidth="1"/>
    <col min="6892" max="6893" width="9.375" style="279" customWidth="1"/>
    <col min="6894" max="7142" width="9" style="279"/>
    <col min="7143" max="7143" width="29.625" style="279" customWidth="1"/>
    <col min="7144" max="7144" width="9" style="279" bestFit="1" customWidth="1"/>
    <col min="7145" max="7145" width="6.875" style="279" bestFit="1" customWidth="1"/>
    <col min="7146" max="7146" width="6.125" style="279" bestFit="1" customWidth="1"/>
    <col min="7147" max="7147" width="6.625" style="279" bestFit="1" customWidth="1"/>
    <col min="7148" max="7149" width="9.375" style="279" customWidth="1"/>
    <col min="7150" max="7398" width="9" style="279"/>
    <col min="7399" max="7399" width="29.625" style="279" customWidth="1"/>
    <col min="7400" max="7400" width="9" style="279" bestFit="1" customWidth="1"/>
    <col min="7401" max="7401" width="6.875" style="279" bestFit="1" customWidth="1"/>
    <col min="7402" max="7402" width="6.125" style="279" bestFit="1" customWidth="1"/>
    <col min="7403" max="7403" width="6.625" style="279" bestFit="1" customWidth="1"/>
    <col min="7404" max="7405" width="9.375" style="279" customWidth="1"/>
    <col min="7406" max="7654" width="9" style="279"/>
    <col min="7655" max="7655" width="29.625" style="279" customWidth="1"/>
    <col min="7656" max="7656" width="9" style="279" bestFit="1" customWidth="1"/>
    <col min="7657" max="7657" width="6.875" style="279" bestFit="1" customWidth="1"/>
    <col min="7658" max="7658" width="6.125" style="279" bestFit="1" customWidth="1"/>
    <col min="7659" max="7659" width="6.625" style="279" bestFit="1" customWidth="1"/>
    <col min="7660" max="7661" width="9.375" style="279" customWidth="1"/>
    <col min="7662" max="7910" width="9" style="279"/>
    <col min="7911" max="7911" width="29.625" style="279" customWidth="1"/>
    <col min="7912" max="7912" width="9" style="279" bestFit="1" customWidth="1"/>
    <col min="7913" max="7913" width="6.875" style="279" bestFit="1" customWidth="1"/>
    <col min="7914" max="7914" width="6.125" style="279" bestFit="1" customWidth="1"/>
    <col min="7915" max="7915" width="6.625" style="279" bestFit="1" customWidth="1"/>
    <col min="7916" max="7917" width="9.375" style="279" customWidth="1"/>
    <col min="7918" max="8166" width="9" style="279"/>
    <col min="8167" max="8167" width="29.625" style="279" customWidth="1"/>
    <col min="8168" max="8168" width="9" style="279" bestFit="1" customWidth="1"/>
    <col min="8169" max="8169" width="6.875" style="279" bestFit="1" customWidth="1"/>
    <col min="8170" max="8170" width="6.125" style="279" bestFit="1" customWidth="1"/>
    <col min="8171" max="8171" width="6.625" style="279" bestFit="1" customWidth="1"/>
    <col min="8172" max="8173" width="9.375" style="279" customWidth="1"/>
    <col min="8174" max="8422" width="9" style="279"/>
    <col min="8423" max="8423" width="29.625" style="279" customWidth="1"/>
    <col min="8424" max="8424" width="9" style="279" bestFit="1" customWidth="1"/>
    <col min="8425" max="8425" width="6.875" style="279" bestFit="1" customWidth="1"/>
    <col min="8426" max="8426" width="6.125" style="279" bestFit="1" customWidth="1"/>
    <col min="8427" max="8427" width="6.625" style="279" bestFit="1" customWidth="1"/>
    <col min="8428" max="8429" width="9.375" style="279" customWidth="1"/>
    <col min="8430" max="8678" width="9" style="279"/>
    <col min="8679" max="8679" width="29.625" style="279" customWidth="1"/>
    <col min="8680" max="8680" width="9" style="279" bestFit="1" customWidth="1"/>
    <col min="8681" max="8681" width="6.875" style="279" bestFit="1" customWidth="1"/>
    <col min="8682" max="8682" width="6.125" style="279" bestFit="1" customWidth="1"/>
    <col min="8683" max="8683" width="6.625" style="279" bestFit="1" customWidth="1"/>
    <col min="8684" max="8685" width="9.375" style="279" customWidth="1"/>
    <col min="8686" max="8934" width="9" style="279"/>
    <col min="8935" max="8935" width="29.625" style="279" customWidth="1"/>
    <col min="8936" max="8936" width="9" style="279" bestFit="1" customWidth="1"/>
    <col min="8937" max="8937" width="6.875" style="279" bestFit="1" customWidth="1"/>
    <col min="8938" max="8938" width="6.125" style="279" bestFit="1" customWidth="1"/>
    <col min="8939" max="8939" width="6.625" style="279" bestFit="1" customWidth="1"/>
    <col min="8940" max="8941" width="9.375" style="279" customWidth="1"/>
    <col min="8942" max="9190" width="9" style="279"/>
    <col min="9191" max="9191" width="29.625" style="279" customWidth="1"/>
    <col min="9192" max="9192" width="9" style="279" bestFit="1" customWidth="1"/>
    <col min="9193" max="9193" width="6.875" style="279" bestFit="1" customWidth="1"/>
    <col min="9194" max="9194" width="6.125" style="279" bestFit="1" customWidth="1"/>
    <col min="9195" max="9195" width="6.625" style="279" bestFit="1" customWidth="1"/>
    <col min="9196" max="9197" width="9.375" style="279" customWidth="1"/>
    <col min="9198" max="9446" width="9" style="279"/>
    <col min="9447" max="9447" width="29.625" style="279" customWidth="1"/>
    <col min="9448" max="9448" width="9" style="279" bestFit="1" customWidth="1"/>
    <col min="9449" max="9449" width="6.875" style="279" bestFit="1" customWidth="1"/>
    <col min="9450" max="9450" width="6.125" style="279" bestFit="1" customWidth="1"/>
    <col min="9451" max="9451" width="6.625" style="279" bestFit="1" customWidth="1"/>
    <col min="9452" max="9453" width="9.375" style="279" customWidth="1"/>
    <col min="9454" max="9702" width="9" style="279"/>
    <col min="9703" max="9703" width="29.625" style="279" customWidth="1"/>
    <col min="9704" max="9704" width="9" style="279" bestFit="1" customWidth="1"/>
    <col min="9705" max="9705" width="6.875" style="279" bestFit="1" customWidth="1"/>
    <col min="9706" max="9706" width="6.125" style="279" bestFit="1" customWidth="1"/>
    <col min="9707" max="9707" width="6.625" style="279" bestFit="1" customWidth="1"/>
    <col min="9708" max="9709" width="9.375" style="279" customWidth="1"/>
    <col min="9710" max="9958" width="9" style="279"/>
    <col min="9959" max="9959" width="29.625" style="279" customWidth="1"/>
    <col min="9960" max="9960" width="9" style="279" bestFit="1" customWidth="1"/>
    <col min="9961" max="9961" width="6.875" style="279" bestFit="1" customWidth="1"/>
    <col min="9962" max="9962" width="6.125" style="279" bestFit="1" customWidth="1"/>
    <col min="9963" max="9963" width="6.625" style="279" bestFit="1" customWidth="1"/>
    <col min="9964" max="9965" width="9.375" style="279" customWidth="1"/>
    <col min="9966" max="10214" width="9" style="279"/>
    <col min="10215" max="10215" width="29.625" style="279" customWidth="1"/>
    <col min="10216" max="10216" width="9" style="279" bestFit="1" customWidth="1"/>
    <col min="10217" max="10217" width="6.875" style="279" bestFit="1" customWidth="1"/>
    <col min="10218" max="10218" width="6.125" style="279" bestFit="1" customWidth="1"/>
    <col min="10219" max="10219" width="6.625" style="279" bestFit="1" customWidth="1"/>
    <col min="10220" max="10221" width="9.375" style="279" customWidth="1"/>
    <col min="10222" max="10470" width="9" style="279"/>
    <col min="10471" max="10471" width="29.625" style="279" customWidth="1"/>
    <col min="10472" max="10472" width="9" style="279" bestFit="1" customWidth="1"/>
    <col min="10473" max="10473" width="6.875" style="279" bestFit="1" customWidth="1"/>
    <col min="10474" max="10474" width="6.125" style="279" bestFit="1" customWidth="1"/>
    <col min="10475" max="10475" width="6.625" style="279" bestFit="1" customWidth="1"/>
    <col min="10476" max="10477" width="9.375" style="279" customWidth="1"/>
    <col min="10478" max="10726" width="9" style="279"/>
    <col min="10727" max="10727" width="29.625" style="279" customWidth="1"/>
    <col min="10728" max="10728" width="9" style="279" bestFit="1" customWidth="1"/>
    <col min="10729" max="10729" width="6.875" style="279" bestFit="1" customWidth="1"/>
    <col min="10730" max="10730" width="6.125" style="279" bestFit="1" customWidth="1"/>
    <col min="10731" max="10731" width="6.625" style="279" bestFit="1" customWidth="1"/>
    <col min="10732" max="10733" width="9.375" style="279" customWidth="1"/>
    <col min="10734" max="10982" width="9" style="279"/>
    <col min="10983" max="10983" width="29.625" style="279" customWidth="1"/>
    <col min="10984" max="10984" width="9" style="279" bestFit="1" customWidth="1"/>
    <col min="10985" max="10985" width="6.875" style="279" bestFit="1" customWidth="1"/>
    <col min="10986" max="10986" width="6.125" style="279" bestFit="1" customWidth="1"/>
    <col min="10987" max="10987" width="6.625" style="279" bestFit="1" customWidth="1"/>
    <col min="10988" max="10989" width="9.375" style="279" customWidth="1"/>
    <col min="10990" max="11238" width="9" style="279"/>
    <col min="11239" max="11239" width="29.625" style="279" customWidth="1"/>
    <col min="11240" max="11240" width="9" style="279" bestFit="1" customWidth="1"/>
    <col min="11241" max="11241" width="6.875" style="279" bestFit="1" customWidth="1"/>
    <col min="11242" max="11242" width="6.125" style="279" bestFit="1" customWidth="1"/>
    <col min="11243" max="11243" width="6.625" style="279" bestFit="1" customWidth="1"/>
    <col min="11244" max="11245" width="9.375" style="279" customWidth="1"/>
    <col min="11246" max="11494" width="9" style="279"/>
    <col min="11495" max="11495" width="29.625" style="279" customWidth="1"/>
    <col min="11496" max="11496" width="9" style="279" bestFit="1" customWidth="1"/>
    <col min="11497" max="11497" width="6.875" style="279" bestFit="1" customWidth="1"/>
    <col min="11498" max="11498" width="6.125" style="279" bestFit="1" customWidth="1"/>
    <col min="11499" max="11499" width="6.625" style="279" bestFit="1" customWidth="1"/>
    <col min="11500" max="11501" width="9.375" style="279" customWidth="1"/>
    <col min="11502" max="11750" width="9" style="279"/>
    <col min="11751" max="11751" width="29.625" style="279" customWidth="1"/>
    <col min="11752" max="11752" width="9" style="279" bestFit="1" customWidth="1"/>
    <col min="11753" max="11753" width="6.875" style="279" bestFit="1" customWidth="1"/>
    <col min="11754" max="11754" width="6.125" style="279" bestFit="1" customWidth="1"/>
    <col min="11755" max="11755" width="6.625" style="279" bestFit="1" customWidth="1"/>
    <col min="11756" max="11757" width="9.375" style="279" customWidth="1"/>
    <col min="11758" max="12006" width="9" style="279"/>
    <col min="12007" max="12007" width="29.625" style="279" customWidth="1"/>
    <col min="12008" max="12008" width="9" style="279" bestFit="1" customWidth="1"/>
    <col min="12009" max="12009" width="6.875" style="279" bestFit="1" customWidth="1"/>
    <col min="12010" max="12010" width="6.125" style="279" bestFit="1" customWidth="1"/>
    <col min="12011" max="12011" width="6.625" style="279" bestFit="1" customWidth="1"/>
    <col min="12012" max="12013" width="9.375" style="279" customWidth="1"/>
    <col min="12014" max="12262" width="9" style="279"/>
    <col min="12263" max="12263" width="29.625" style="279" customWidth="1"/>
    <col min="12264" max="12264" width="9" style="279" bestFit="1" customWidth="1"/>
    <col min="12265" max="12265" width="6.875" style="279" bestFit="1" customWidth="1"/>
    <col min="12266" max="12266" width="6.125" style="279" bestFit="1" customWidth="1"/>
    <col min="12267" max="12267" width="6.625" style="279" bestFit="1" customWidth="1"/>
    <col min="12268" max="12269" width="9.375" style="279" customWidth="1"/>
    <col min="12270" max="12518" width="9" style="279"/>
    <col min="12519" max="12519" width="29.625" style="279" customWidth="1"/>
    <col min="12520" max="12520" width="9" style="279" bestFit="1" customWidth="1"/>
    <col min="12521" max="12521" width="6.875" style="279" bestFit="1" customWidth="1"/>
    <col min="12522" max="12522" width="6.125" style="279" bestFit="1" customWidth="1"/>
    <col min="12523" max="12523" width="6.625" style="279" bestFit="1" customWidth="1"/>
    <col min="12524" max="12525" width="9.375" style="279" customWidth="1"/>
    <col min="12526" max="12774" width="9" style="279"/>
    <col min="12775" max="12775" width="29.625" style="279" customWidth="1"/>
    <col min="12776" max="12776" width="9" style="279" bestFit="1" customWidth="1"/>
    <col min="12777" max="12777" width="6.875" style="279" bestFit="1" customWidth="1"/>
    <col min="12778" max="12778" width="6.125" style="279" bestFit="1" customWidth="1"/>
    <col min="12779" max="12779" width="6.625" style="279" bestFit="1" customWidth="1"/>
    <col min="12780" max="12781" width="9.375" style="279" customWidth="1"/>
    <col min="12782" max="13030" width="9" style="279"/>
    <col min="13031" max="13031" width="29.625" style="279" customWidth="1"/>
    <col min="13032" max="13032" width="9" style="279" bestFit="1" customWidth="1"/>
    <col min="13033" max="13033" width="6.875" style="279" bestFit="1" customWidth="1"/>
    <col min="13034" max="13034" width="6.125" style="279" bestFit="1" customWidth="1"/>
    <col min="13035" max="13035" width="6.625" style="279" bestFit="1" customWidth="1"/>
    <col min="13036" max="13037" width="9.375" style="279" customWidth="1"/>
    <col min="13038" max="13286" width="9" style="279"/>
    <col min="13287" max="13287" width="29.625" style="279" customWidth="1"/>
    <col min="13288" max="13288" width="9" style="279" bestFit="1" customWidth="1"/>
    <col min="13289" max="13289" width="6.875" style="279" bestFit="1" customWidth="1"/>
    <col min="13290" max="13290" width="6.125" style="279" bestFit="1" customWidth="1"/>
    <col min="13291" max="13291" width="6.625" style="279" bestFit="1" customWidth="1"/>
    <col min="13292" max="13293" width="9.375" style="279" customWidth="1"/>
    <col min="13294" max="13542" width="9" style="279"/>
    <col min="13543" max="13543" width="29.625" style="279" customWidth="1"/>
    <col min="13544" max="13544" width="9" style="279" bestFit="1" customWidth="1"/>
    <col min="13545" max="13545" width="6.875" style="279" bestFit="1" customWidth="1"/>
    <col min="13546" max="13546" width="6.125" style="279" bestFit="1" customWidth="1"/>
    <col min="13547" max="13547" width="6.625" style="279" bestFit="1" customWidth="1"/>
    <col min="13548" max="13549" width="9.375" style="279" customWidth="1"/>
    <col min="13550" max="13798" width="9" style="279"/>
    <col min="13799" max="13799" width="29.625" style="279" customWidth="1"/>
    <col min="13800" max="13800" width="9" style="279" bestFit="1" customWidth="1"/>
    <col min="13801" max="13801" width="6.875" style="279" bestFit="1" customWidth="1"/>
    <col min="13802" max="13802" width="6.125" style="279" bestFit="1" customWidth="1"/>
    <col min="13803" max="13803" width="6.625" style="279" bestFit="1" customWidth="1"/>
    <col min="13804" max="13805" width="9.375" style="279" customWidth="1"/>
    <col min="13806" max="14054" width="9" style="279"/>
    <col min="14055" max="14055" width="29.625" style="279" customWidth="1"/>
    <col min="14056" max="14056" width="9" style="279" bestFit="1" customWidth="1"/>
    <col min="14057" max="14057" width="6.875" style="279" bestFit="1" customWidth="1"/>
    <col min="14058" max="14058" width="6.125" style="279" bestFit="1" customWidth="1"/>
    <col min="14059" max="14059" width="6.625" style="279" bestFit="1" customWidth="1"/>
    <col min="14060" max="14061" width="9.375" style="279" customWidth="1"/>
    <col min="14062" max="14310" width="9" style="279"/>
    <col min="14311" max="14311" width="29.625" style="279" customWidth="1"/>
    <col min="14312" max="14312" width="9" style="279" bestFit="1" customWidth="1"/>
    <col min="14313" max="14313" width="6.875" style="279" bestFit="1" customWidth="1"/>
    <col min="14314" max="14314" width="6.125" style="279" bestFit="1" customWidth="1"/>
    <col min="14315" max="14315" width="6.625" style="279" bestFit="1" customWidth="1"/>
    <col min="14316" max="14317" width="9.375" style="279" customWidth="1"/>
    <col min="14318" max="14566" width="9" style="279"/>
    <col min="14567" max="14567" width="29.625" style="279" customWidth="1"/>
    <col min="14568" max="14568" width="9" style="279" bestFit="1" customWidth="1"/>
    <col min="14569" max="14569" width="6.875" style="279" bestFit="1" customWidth="1"/>
    <col min="14570" max="14570" width="6.125" style="279" bestFit="1" customWidth="1"/>
    <col min="14571" max="14571" width="6.625" style="279" bestFit="1" customWidth="1"/>
    <col min="14572" max="14573" width="9.375" style="279" customWidth="1"/>
    <col min="14574" max="14822" width="9" style="279"/>
    <col min="14823" max="14823" width="29.625" style="279" customWidth="1"/>
    <col min="14824" max="14824" width="9" style="279" bestFit="1" customWidth="1"/>
    <col min="14825" max="14825" width="6.875" style="279" bestFit="1" customWidth="1"/>
    <col min="14826" max="14826" width="6.125" style="279" bestFit="1" customWidth="1"/>
    <col min="14827" max="14827" width="6.625" style="279" bestFit="1" customWidth="1"/>
    <col min="14828" max="14829" width="9.375" style="279" customWidth="1"/>
    <col min="14830" max="15078" width="9" style="279"/>
    <col min="15079" max="15079" width="29.625" style="279" customWidth="1"/>
    <col min="15080" max="15080" width="9" style="279" bestFit="1" customWidth="1"/>
    <col min="15081" max="15081" width="6.875" style="279" bestFit="1" customWidth="1"/>
    <col min="15082" max="15082" width="6.125" style="279" bestFit="1" customWidth="1"/>
    <col min="15083" max="15083" width="6.625" style="279" bestFit="1" customWidth="1"/>
    <col min="15084" max="15085" width="9.375" style="279" customWidth="1"/>
    <col min="15086" max="15334" width="9" style="279"/>
    <col min="15335" max="15335" width="29.625" style="279" customWidth="1"/>
    <col min="15336" max="15336" width="9" style="279" bestFit="1" customWidth="1"/>
    <col min="15337" max="15337" width="6.875" style="279" bestFit="1" customWidth="1"/>
    <col min="15338" max="15338" width="6.125" style="279" bestFit="1" customWidth="1"/>
    <col min="15339" max="15339" width="6.625" style="279" bestFit="1" customWidth="1"/>
    <col min="15340" max="15341" width="9.375" style="279" customWidth="1"/>
    <col min="15342" max="15590" width="9" style="279"/>
    <col min="15591" max="15591" width="29.625" style="279" customWidth="1"/>
    <col min="15592" max="15592" width="9" style="279" bestFit="1" customWidth="1"/>
    <col min="15593" max="15593" width="6.875" style="279" bestFit="1" customWidth="1"/>
    <col min="15594" max="15594" width="6.125" style="279" bestFit="1" customWidth="1"/>
    <col min="15595" max="15595" width="6.625" style="279" bestFit="1" customWidth="1"/>
    <col min="15596" max="15597" width="9.375" style="279" customWidth="1"/>
    <col min="15598" max="15846" width="9" style="279"/>
    <col min="15847" max="15847" width="29.625" style="279" customWidth="1"/>
    <col min="15848" max="15848" width="9" style="279" bestFit="1" customWidth="1"/>
    <col min="15849" max="15849" width="6.875" style="279" bestFit="1" customWidth="1"/>
    <col min="15850" max="15850" width="6.125" style="279" bestFit="1" customWidth="1"/>
    <col min="15851" max="15851" width="6.625" style="279" bestFit="1" customWidth="1"/>
    <col min="15852" max="15853" width="9.375" style="279" customWidth="1"/>
    <col min="15854" max="16102" width="9" style="279"/>
    <col min="16103" max="16103" width="29.625" style="279" customWidth="1"/>
    <col min="16104" max="16104" width="9" style="279" bestFit="1" customWidth="1"/>
    <col min="16105" max="16105" width="6.875" style="279" bestFit="1" customWidth="1"/>
    <col min="16106" max="16106" width="6.125" style="279" bestFit="1" customWidth="1"/>
    <col min="16107" max="16107" width="6.625" style="279" bestFit="1" customWidth="1"/>
    <col min="16108" max="16109" width="9.375" style="279" customWidth="1"/>
    <col min="16110" max="16384" width="9" style="279"/>
  </cols>
  <sheetData>
    <row r="1" spans="1:12" s="275" customFormat="1" ht="45" customHeight="1">
      <c r="A1" s="772" t="s">
        <v>612</v>
      </c>
      <c r="B1" s="773"/>
      <c r="C1" s="773"/>
      <c r="D1" s="773"/>
      <c r="E1" s="773"/>
    </row>
    <row r="2" spans="1:12" s="275" customFormat="1" ht="20.100000000000001" customHeight="1">
      <c r="A2" s="586"/>
      <c r="B2" s="586"/>
      <c r="C2" s="586"/>
      <c r="D2" s="586"/>
      <c r="E2" s="586"/>
    </row>
    <row r="3" spans="1:12" ht="59.25" customHeight="1">
      <c r="A3" s="587"/>
      <c r="B3" s="588" t="s">
        <v>303</v>
      </c>
      <c r="C3" s="588" t="s">
        <v>681</v>
      </c>
      <c r="D3" s="588" t="s">
        <v>611</v>
      </c>
      <c r="E3" s="589" t="s">
        <v>666</v>
      </c>
    </row>
    <row r="4" spans="1:12" ht="20.100000000000001" customHeight="1">
      <c r="A4" s="162" t="s">
        <v>304</v>
      </c>
      <c r="B4" s="277" t="s">
        <v>121</v>
      </c>
      <c r="C4" s="382">
        <v>44943</v>
      </c>
      <c r="D4" s="382">
        <v>49142</v>
      </c>
      <c r="E4" s="590">
        <v>106.566335603071</v>
      </c>
    </row>
    <row r="5" spans="1:12" ht="20.100000000000001" customHeight="1">
      <c r="A5" s="162" t="s">
        <v>305</v>
      </c>
      <c r="B5" s="277" t="s">
        <v>122</v>
      </c>
      <c r="C5" s="382">
        <v>6837.1499228269331</v>
      </c>
      <c r="D5" s="382">
        <v>5935.6588975886416</v>
      </c>
      <c r="E5" s="590">
        <v>91.623817027722978</v>
      </c>
      <c r="F5" s="383"/>
      <c r="G5" s="383"/>
      <c r="H5" s="383"/>
      <c r="I5" s="383"/>
      <c r="J5" s="383"/>
      <c r="K5" s="383"/>
      <c r="L5" s="383"/>
    </row>
    <row r="6" spans="1:12" ht="20.100000000000001" customHeight="1">
      <c r="A6" s="162" t="s">
        <v>306</v>
      </c>
      <c r="B6" s="277" t="s">
        <v>123</v>
      </c>
      <c r="C6" s="382">
        <v>1062.6213334603699</v>
      </c>
      <c r="D6" s="382">
        <v>883.08520521188098</v>
      </c>
      <c r="E6" s="590">
        <v>115.2</v>
      </c>
      <c r="F6" s="383"/>
      <c r="G6" s="383"/>
      <c r="H6" s="383"/>
      <c r="I6" s="383"/>
      <c r="J6" s="383"/>
      <c r="K6" s="383"/>
      <c r="L6" s="383"/>
    </row>
    <row r="7" spans="1:12" ht="20.100000000000001" customHeight="1">
      <c r="A7" s="162" t="s">
        <v>307</v>
      </c>
      <c r="B7" s="277" t="s">
        <v>124</v>
      </c>
      <c r="C7" s="382">
        <v>9828.0123919432008</v>
      </c>
      <c r="D7" s="382">
        <v>4983.9030177897603</v>
      </c>
      <c r="E7" s="590">
        <v>73.652732437910998</v>
      </c>
      <c r="F7" s="383"/>
      <c r="G7" s="383"/>
      <c r="H7" s="383"/>
      <c r="I7" s="383"/>
      <c r="J7" s="383"/>
      <c r="K7" s="383"/>
      <c r="L7" s="383"/>
    </row>
    <row r="8" spans="1:12" ht="20.100000000000001" customHeight="1">
      <c r="A8" s="162" t="s">
        <v>308</v>
      </c>
      <c r="B8" s="277" t="s">
        <v>127</v>
      </c>
      <c r="C8" s="382">
        <v>289950</v>
      </c>
      <c r="D8" s="382">
        <v>289950</v>
      </c>
      <c r="E8" s="590">
        <v>96.467355140933165</v>
      </c>
      <c r="F8" s="383"/>
      <c r="G8" s="383"/>
      <c r="H8" s="383"/>
      <c r="I8" s="383"/>
      <c r="J8" s="383"/>
      <c r="K8" s="383"/>
      <c r="L8" s="383"/>
    </row>
    <row r="9" spans="1:12" ht="20.100000000000001" customHeight="1">
      <c r="A9" s="162" t="s">
        <v>309</v>
      </c>
      <c r="B9" s="277" t="s">
        <v>127</v>
      </c>
      <c r="C9" s="382">
        <v>246453</v>
      </c>
      <c r="D9" s="382">
        <v>246453</v>
      </c>
      <c r="E9" s="590">
        <v>71.471491501535553</v>
      </c>
      <c r="F9" s="383"/>
      <c r="G9" s="383"/>
      <c r="H9" s="383"/>
      <c r="I9" s="383"/>
      <c r="J9" s="383"/>
      <c r="K9" s="383"/>
      <c r="L9" s="383"/>
    </row>
    <row r="10" spans="1:12" ht="20.100000000000001" customHeight="1">
      <c r="A10" s="162" t="s">
        <v>310</v>
      </c>
      <c r="B10" s="277" t="s">
        <v>127</v>
      </c>
      <c r="C10" s="382">
        <v>1826291</v>
      </c>
      <c r="D10" s="382">
        <v>2400000</v>
      </c>
      <c r="E10" s="590">
        <v>179.35209057280574</v>
      </c>
      <c r="F10" s="383"/>
      <c r="G10" s="383"/>
      <c r="H10" s="383"/>
      <c r="I10" s="383"/>
      <c r="J10" s="383"/>
      <c r="K10" s="383"/>
      <c r="L10" s="383"/>
    </row>
    <row r="11" spans="1:12" ht="20.100000000000001" customHeight="1">
      <c r="A11" s="162" t="s">
        <v>311</v>
      </c>
      <c r="B11" s="277" t="s">
        <v>125</v>
      </c>
      <c r="C11" s="382">
        <v>15634.448924667598</v>
      </c>
      <c r="D11" s="382">
        <v>12064.846083266501</v>
      </c>
      <c r="E11" s="590">
        <v>90.782949026057679</v>
      </c>
      <c r="F11" s="383"/>
      <c r="G11" s="383"/>
      <c r="H11" s="383"/>
      <c r="I11" s="383"/>
      <c r="J11" s="383"/>
      <c r="K11" s="383"/>
      <c r="L11" s="383"/>
    </row>
    <row r="12" spans="1:12" ht="20.100000000000001" customHeight="1">
      <c r="A12" s="162" t="s">
        <v>312</v>
      </c>
      <c r="B12" s="277" t="s">
        <v>126</v>
      </c>
      <c r="C12" s="382">
        <v>5609</v>
      </c>
      <c r="D12" s="382">
        <v>2847</v>
      </c>
      <c r="E12" s="590">
        <v>208.57142857142901</v>
      </c>
      <c r="F12" s="383"/>
      <c r="G12" s="383"/>
      <c r="H12" s="383"/>
      <c r="I12" s="383"/>
      <c r="J12" s="383"/>
      <c r="K12" s="383"/>
      <c r="L12" s="383"/>
    </row>
    <row r="13" spans="1:12" ht="20.100000000000001" customHeight="1">
      <c r="A13" s="162" t="s">
        <v>313</v>
      </c>
      <c r="B13" s="277" t="s">
        <v>127</v>
      </c>
      <c r="C13" s="382">
        <v>4626</v>
      </c>
      <c r="D13" s="382">
        <v>2280</v>
      </c>
      <c r="E13" s="590">
        <v>86.791016368481195</v>
      </c>
      <c r="F13" s="383"/>
      <c r="G13" s="383"/>
      <c r="H13" s="383"/>
      <c r="I13" s="383"/>
      <c r="J13" s="383"/>
      <c r="K13" s="383"/>
      <c r="L13" s="383"/>
    </row>
    <row r="14" spans="1:12" ht="20.100000000000001" customHeight="1">
      <c r="A14" s="162" t="s">
        <v>314</v>
      </c>
      <c r="B14" s="277" t="s">
        <v>127</v>
      </c>
      <c r="C14" s="382">
        <v>162891</v>
      </c>
      <c r="D14" s="382">
        <v>132192</v>
      </c>
      <c r="E14" s="590">
        <v>88.788587087934204</v>
      </c>
      <c r="F14" s="383"/>
      <c r="G14" s="383"/>
      <c r="H14" s="383"/>
      <c r="I14" s="383"/>
      <c r="J14" s="383"/>
      <c r="K14" s="383"/>
      <c r="L14" s="383"/>
    </row>
    <row r="15" spans="1:12" ht="31.5">
      <c r="A15" s="162" t="s">
        <v>315</v>
      </c>
      <c r="B15" s="277" t="s">
        <v>128</v>
      </c>
      <c r="C15" s="382">
        <v>409.11894960417101</v>
      </c>
      <c r="D15" s="382">
        <v>418.34195790693201</v>
      </c>
      <c r="E15" s="590">
        <v>111.36785186582399</v>
      </c>
      <c r="F15" s="383"/>
      <c r="G15" s="383"/>
      <c r="H15" s="383"/>
      <c r="I15" s="383"/>
      <c r="J15" s="383"/>
      <c r="K15" s="383"/>
      <c r="L15" s="383"/>
    </row>
    <row r="16" spans="1:12" ht="15.75">
      <c r="A16" s="162" t="s">
        <v>316</v>
      </c>
      <c r="B16" s="277" t="s">
        <v>129</v>
      </c>
      <c r="C16" s="382">
        <v>3047.0446319868001</v>
      </c>
      <c r="D16" s="382">
        <v>2882.9379923943502</v>
      </c>
      <c r="E16" s="590">
        <v>110.340125889538</v>
      </c>
      <c r="F16" s="383"/>
      <c r="G16" s="383"/>
      <c r="H16" s="383"/>
      <c r="I16" s="383"/>
      <c r="J16" s="383"/>
      <c r="K16" s="383"/>
      <c r="L16" s="383"/>
    </row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7" ht="12.75"/>
    <row r="28" ht="12.75"/>
    <row r="29" ht="12.75"/>
  </sheetData>
  <mergeCells count="1">
    <mergeCell ref="A1:E1"/>
  </mergeCells>
  <pageMargins left="1.1811023622047245" right="0.78740157480314965" top="0.78740157480314965" bottom="0.78740157480314965" header="0" footer="0"/>
  <pageSetup paperSize="9" scale="99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9"/>
  <sheetViews>
    <sheetView topLeftCell="A7" workbookViewId="0">
      <selection activeCell="G18" sqref="G18"/>
    </sheetView>
  </sheetViews>
  <sheetFormatPr defaultRowHeight="24.95" customHeight="1"/>
  <cols>
    <col min="1" max="1" width="25.625" style="35" customWidth="1"/>
    <col min="2" max="4" width="10.5" style="35" customWidth="1"/>
    <col min="5" max="6" width="12.875" style="35" customWidth="1"/>
    <col min="7" max="7" width="12.625" style="35" customWidth="1"/>
    <col min="8" max="8" width="12.75" style="35" customWidth="1"/>
    <col min="9" max="9" width="9" style="35" customWidth="1"/>
    <col min="10" max="240" width="9" style="35"/>
    <col min="241" max="241" width="29.625" style="35" customWidth="1"/>
    <col min="242" max="242" width="9" style="35" bestFit="1" customWidth="1"/>
    <col min="243" max="243" width="6.875" style="35" bestFit="1" customWidth="1"/>
    <col min="244" max="244" width="6.125" style="35" bestFit="1" customWidth="1"/>
    <col min="245" max="245" width="6.625" style="35" bestFit="1" customWidth="1"/>
    <col min="246" max="247" width="9.375" style="35" customWidth="1"/>
    <col min="248" max="496" width="9" style="35"/>
    <col min="497" max="497" width="29.625" style="35" customWidth="1"/>
    <col min="498" max="498" width="9" style="35" bestFit="1" customWidth="1"/>
    <col min="499" max="499" width="6.875" style="35" bestFit="1" customWidth="1"/>
    <col min="500" max="500" width="6.125" style="35" bestFit="1" customWidth="1"/>
    <col min="501" max="501" width="6.625" style="35" bestFit="1" customWidth="1"/>
    <col min="502" max="503" width="9.375" style="35" customWidth="1"/>
    <col min="504" max="752" width="9" style="35"/>
    <col min="753" max="753" width="29.625" style="35" customWidth="1"/>
    <col min="754" max="754" width="9" style="35" bestFit="1" customWidth="1"/>
    <col min="755" max="755" width="6.875" style="35" bestFit="1" customWidth="1"/>
    <col min="756" max="756" width="6.125" style="35" bestFit="1" customWidth="1"/>
    <col min="757" max="757" width="6.625" style="35" bestFit="1" customWidth="1"/>
    <col min="758" max="759" width="9.375" style="35" customWidth="1"/>
    <col min="760" max="1008" width="9" style="35"/>
    <col min="1009" max="1009" width="29.625" style="35" customWidth="1"/>
    <col min="1010" max="1010" width="9" style="35" bestFit="1" customWidth="1"/>
    <col min="1011" max="1011" width="6.875" style="35" bestFit="1" customWidth="1"/>
    <col min="1012" max="1012" width="6.125" style="35" bestFit="1" customWidth="1"/>
    <col min="1013" max="1013" width="6.625" style="35" bestFit="1" customWidth="1"/>
    <col min="1014" max="1015" width="9.375" style="35" customWidth="1"/>
    <col min="1016" max="1264" width="9" style="35"/>
    <col min="1265" max="1265" width="29.625" style="35" customWidth="1"/>
    <col min="1266" max="1266" width="9" style="35" bestFit="1" customWidth="1"/>
    <col min="1267" max="1267" width="6.875" style="35" bestFit="1" customWidth="1"/>
    <col min="1268" max="1268" width="6.125" style="35" bestFit="1" customWidth="1"/>
    <col min="1269" max="1269" width="6.625" style="35" bestFit="1" customWidth="1"/>
    <col min="1270" max="1271" width="9.375" style="35" customWidth="1"/>
    <col min="1272" max="1520" width="9" style="35"/>
    <col min="1521" max="1521" width="29.625" style="35" customWidth="1"/>
    <col min="1522" max="1522" width="9" style="35" bestFit="1" customWidth="1"/>
    <col min="1523" max="1523" width="6.875" style="35" bestFit="1" customWidth="1"/>
    <col min="1524" max="1524" width="6.125" style="35" bestFit="1" customWidth="1"/>
    <col min="1525" max="1525" width="6.625" style="35" bestFit="1" customWidth="1"/>
    <col min="1526" max="1527" width="9.375" style="35" customWidth="1"/>
    <col min="1528" max="1776" width="9" style="35"/>
    <col min="1777" max="1777" width="29.625" style="35" customWidth="1"/>
    <col min="1778" max="1778" width="9" style="35" bestFit="1" customWidth="1"/>
    <col min="1779" max="1779" width="6.875" style="35" bestFit="1" customWidth="1"/>
    <col min="1780" max="1780" width="6.125" style="35" bestFit="1" customWidth="1"/>
    <col min="1781" max="1781" width="6.625" style="35" bestFit="1" customWidth="1"/>
    <col min="1782" max="1783" width="9.375" style="35" customWidth="1"/>
    <col min="1784" max="2032" width="9" style="35"/>
    <col min="2033" max="2033" width="29.625" style="35" customWidth="1"/>
    <col min="2034" max="2034" width="9" style="35" bestFit="1" customWidth="1"/>
    <col min="2035" max="2035" width="6.875" style="35" bestFit="1" customWidth="1"/>
    <col min="2036" max="2036" width="6.125" style="35" bestFit="1" customWidth="1"/>
    <col min="2037" max="2037" width="6.625" style="35" bestFit="1" customWidth="1"/>
    <col min="2038" max="2039" width="9.375" style="35" customWidth="1"/>
    <col min="2040" max="2288" width="9" style="35"/>
    <col min="2289" max="2289" width="29.625" style="35" customWidth="1"/>
    <col min="2290" max="2290" width="9" style="35" bestFit="1" customWidth="1"/>
    <col min="2291" max="2291" width="6.875" style="35" bestFit="1" customWidth="1"/>
    <col min="2292" max="2292" width="6.125" style="35" bestFit="1" customWidth="1"/>
    <col min="2293" max="2293" width="6.625" style="35" bestFit="1" customWidth="1"/>
    <col min="2294" max="2295" width="9.375" style="35" customWidth="1"/>
    <col min="2296" max="2544" width="9" style="35"/>
    <col min="2545" max="2545" width="29.625" style="35" customWidth="1"/>
    <col min="2546" max="2546" width="9" style="35" bestFit="1" customWidth="1"/>
    <col min="2547" max="2547" width="6.875" style="35" bestFit="1" customWidth="1"/>
    <col min="2548" max="2548" width="6.125" style="35" bestFit="1" customWidth="1"/>
    <col min="2549" max="2549" width="6.625" style="35" bestFit="1" customWidth="1"/>
    <col min="2550" max="2551" width="9.375" style="35" customWidth="1"/>
    <col min="2552" max="2800" width="9" style="35"/>
    <col min="2801" max="2801" width="29.625" style="35" customWidth="1"/>
    <col min="2802" max="2802" width="9" style="35" bestFit="1" customWidth="1"/>
    <col min="2803" max="2803" width="6.875" style="35" bestFit="1" customWidth="1"/>
    <col min="2804" max="2804" width="6.125" style="35" bestFit="1" customWidth="1"/>
    <col min="2805" max="2805" width="6.625" style="35" bestFit="1" customWidth="1"/>
    <col min="2806" max="2807" width="9.375" style="35" customWidth="1"/>
    <col min="2808" max="3056" width="9" style="35"/>
    <col min="3057" max="3057" width="29.625" style="35" customWidth="1"/>
    <col min="3058" max="3058" width="9" style="35" bestFit="1" customWidth="1"/>
    <col min="3059" max="3059" width="6.875" style="35" bestFit="1" customWidth="1"/>
    <col min="3060" max="3060" width="6.125" style="35" bestFit="1" customWidth="1"/>
    <col min="3061" max="3061" width="6.625" style="35" bestFit="1" customWidth="1"/>
    <col min="3062" max="3063" width="9.375" style="35" customWidth="1"/>
    <col min="3064" max="3312" width="9" style="35"/>
    <col min="3313" max="3313" width="29.625" style="35" customWidth="1"/>
    <col min="3314" max="3314" width="9" style="35" bestFit="1" customWidth="1"/>
    <col min="3315" max="3315" width="6.875" style="35" bestFit="1" customWidth="1"/>
    <col min="3316" max="3316" width="6.125" style="35" bestFit="1" customWidth="1"/>
    <col min="3317" max="3317" width="6.625" style="35" bestFit="1" customWidth="1"/>
    <col min="3318" max="3319" width="9.375" style="35" customWidth="1"/>
    <col min="3320" max="3568" width="9" style="35"/>
    <col min="3569" max="3569" width="29.625" style="35" customWidth="1"/>
    <col min="3570" max="3570" width="9" style="35" bestFit="1" customWidth="1"/>
    <col min="3571" max="3571" width="6.875" style="35" bestFit="1" customWidth="1"/>
    <col min="3572" max="3572" width="6.125" style="35" bestFit="1" customWidth="1"/>
    <col min="3573" max="3573" width="6.625" style="35" bestFit="1" customWidth="1"/>
    <col min="3574" max="3575" width="9.375" style="35" customWidth="1"/>
    <col min="3576" max="3824" width="9" style="35"/>
    <col min="3825" max="3825" width="29.625" style="35" customWidth="1"/>
    <col min="3826" max="3826" width="9" style="35" bestFit="1" customWidth="1"/>
    <col min="3827" max="3827" width="6.875" style="35" bestFit="1" customWidth="1"/>
    <col min="3828" max="3828" width="6.125" style="35" bestFit="1" customWidth="1"/>
    <col min="3829" max="3829" width="6.625" style="35" bestFit="1" customWidth="1"/>
    <col min="3830" max="3831" width="9.375" style="35" customWidth="1"/>
    <col min="3832" max="4080" width="9" style="35"/>
    <col min="4081" max="4081" width="29.625" style="35" customWidth="1"/>
    <col min="4082" max="4082" width="9" style="35" bestFit="1" customWidth="1"/>
    <col min="4083" max="4083" width="6.875" style="35" bestFit="1" customWidth="1"/>
    <col min="4084" max="4084" width="6.125" style="35" bestFit="1" customWidth="1"/>
    <col min="4085" max="4085" width="6.625" style="35" bestFit="1" customWidth="1"/>
    <col min="4086" max="4087" width="9.375" style="35" customWidth="1"/>
    <col min="4088" max="4336" width="9" style="35"/>
    <col min="4337" max="4337" width="29.625" style="35" customWidth="1"/>
    <col min="4338" max="4338" width="9" style="35" bestFit="1" customWidth="1"/>
    <col min="4339" max="4339" width="6.875" style="35" bestFit="1" customWidth="1"/>
    <col min="4340" max="4340" width="6.125" style="35" bestFit="1" customWidth="1"/>
    <col min="4341" max="4341" width="6.625" style="35" bestFit="1" customWidth="1"/>
    <col min="4342" max="4343" width="9.375" style="35" customWidth="1"/>
    <col min="4344" max="4592" width="9" style="35"/>
    <col min="4593" max="4593" width="29.625" style="35" customWidth="1"/>
    <col min="4594" max="4594" width="9" style="35" bestFit="1" customWidth="1"/>
    <col min="4595" max="4595" width="6.875" style="35" bestFit="1" customWidth="1"/>
    <col min="4596" max="4596" width="6.125" style="35" bestFit="1" customWidth="1"/>
    <col min="4597" max="4597" width="6.625" style="35" bestFit="1" customWidth="1"/>
    <col min="4598" max="4599" width="9.375" style="35" customWidth="1"/>
    <col min="4600" max="4848" width="9" style="35"/>
    <col min="4849" max="4849" width="29.625" style="35" customWidth="1"/>
    <col min="4850" max="4850" width="9" style="35" bestFit="1" customWidth="1"/>
    <col min="4851" max="4851" width="6.875" style="35" bestFit="1" customWidth="1"/>
    <col min="4852" max="4852" width="6.125" style="35" bestFit="1" customWidth="1"/>
    <col min="4853" max="4853" width="6.625" style="35" bestFit="1" customWidth="1"/>
    <col min="4854" max="4855" width="9.375" style="35" customWidth="1"/>
    <col min="4856" max="5104" width="9" style="35"/>
    <col min="5105" max="5105" width="29.625" style="35" customWidth="1"/>
    <col min="5106" max="5106" width="9" style="35" bestFit="1" customWidth="1"/>
    <col min="5107" max="5107" width="6.875" style="35" bestFit="1" customWidth="1"/>
    <col min="5108" max="5108" width="6.125" style="35" bestFit="1" customWidth="1"/>
    <col min="5109" max="5109" width="6.625" style="35" bestFit="1" customWidth="1"/>
    <col min="5110" max="5111" width="9.375" style="35" customWidth="1"/>
    <col min="5112" max="5360" width="9" style="35"/>
    <col min="5361" max="5361" width="29.625" style="35" customWidth="1"/>
    <col min="5362" max="5362" width="9" style="35" bestFit="1" customWidth="1"/>
    <col min="5363" max="5363" width="6.875" style="35" bestFit="1" customWidth="1"/>
    <col min="5364" max="5364" width="6.125" style="35" bestFit="1" customWidth="1"/>
    <col min="5365" max="5365" width="6.625" style="35" bestFit="1" customWidth="1"/>
    <col min="5366" max="5367" width="9.375" style="35" customWidth="1"/>
    <col min="5368" max="5616" width="9" style="35"/>
    <col min="5617" max="5617" width="29.625" style="35" customWidth="1"/>
    <col min="5618" max="5618" width="9" style="35" bestFit="1" customWidth="1"/>
    <col min="5619" max="5619" width="6.875" style="35" bestFit="1" customWidth="1"/>
    <col min="5620" max="5620" width="6.125" style="35" bestFit="1" customWidth="1"/>
    <col min="5621" max="5621" width="6.625" style="35" bestFit="1" customWidth="1"/>
    <col min="5622" max="5623" width="9.375" style="35" customWidth="1"/>
    <col min="5624" max="5872" width="9" style="35"/>
    <col min="5873" max="5873" width="29.625" style="35" customWidth="1"/>
    <col min="5874" max="5874" width="9" style="35" bestFit="1" customWidth="1"/>
    <col min="5875" max="5875" width="6.875" style="35" bestFit="1" customWidth="1"/>
    <col min="5876" max="5876" width="6.125" style="35" bestFit="1" customWidth="1"/>
    <col min="5877" max="5877" width="6.625" style="35" bestFit="1" customWidth="1"/>
    <col min="5878" max="5879" width="9.375" style="35" customWidth="1"/>
    <col min="5880" max="6128" width="9" style="35"/>
    <col min="6129" max="6129" width="29.625" style="35" customWidth="1"/>
    <col min="6130" max="6130" width="9" style="35" bestFit="1" customWidth="1"/>
    <col min="6131" max="6131" width="6.875" style="35" bestFit="1" customWidth="1"/>
    <col min="6132" max="6132" width="6.125" style="35" bestFit="1" customWidth="1"/>
    <col min="6133" max="6133" width="6.625" style="35" bestFit="1" customWidth="1"/>
    <col min="6134" max="6135" width="9.375" style="35" customWidth="1"/>
    <col min="6136" max="6384" width="9" style="35"/>
    <col min="6385" max="6385" width="29.625" style="35" customWidth="1"/>
    <col min="6386" max="6386" width="9" style="35" bestFit="1" customWidth="1"/>
    <col min="6387" max="6387" width="6.875" style="35" bestFit="1" customWidth="1"/>
    <col min="6388" max="6388" width="6.125" style="35" bestFit="1" customWidth="1"/>
    <col min="6389" max="6389" width="6.625" style="35" bestFit="1" customWidth="1"/>
    <col min="6390" max="6391" width="9.375" style="35" customWidth="1"/>
    <col min="6392" max="6640" width="9" style="35"/>
    <col min="6641" max="6641" width="29.625" style="35" customWidth="1"/>
    <col min="6642" max="6642" width="9" style="35" bestFit="1" customWidth="1"/>
    <col min="6643" max="6643" width="6.875" style="35" bestFit="1" customWidth="1"/>
    <col min="6644" max="6644" width="6.125" style="35" bestFit="1" customWidth="1"/>
    <col min="6645" max="6645" width="6.625" style="35" bestFit="1" customWidth="1"/>
    <col min="6646" max="6647" width="9.375" style="35" customWidth="1"/>
    <col min="6648" max="6896" width="9" style="35"/>
    <col min="6897" max="6897" width="29.625" style="35" customWidth="1"/>
    <col min="6898" max="6898" width="9" style="35" bestFit="1" customWidth="1"/>
    <col min="6899" max="6899" width="6.875" style="35" bestFit="1" customWidth="1"/>
    <col min="6900" max="6900" width="6.125" style="35" bestFit="1" customWidth="1"/>
    <col min="6901" max="6901" width="6.625" style="35" bestFit="1" customWidth="1"/>
    <col min="6902" max="6903" width="9.375" style="35" customWidth="1"/>
    <col min="6904" max="7152" width="9" style="35"/>
    <col min="7153" max="7153" width="29.625" style="35" customWidth="1"/>
    <col min="7154" max="7154" width="9" style="35" bestFit="1" customWidth="1"/>
    <col min="7155" max="7155" width="6.875" style="35" bestFit="1" customWidth="1"/>
    <col min="7156" max="7156" width="6.125" style="35" bestFit="1" customWidth="1"/>
    <col min="7157" max="7157" width="6.625" style="35" bestFit="1" customWidth="1"/>
    <col min="7158" max="7159" width="9.375" style="35" customWidth="1"/>
    <col min="7160" max="7408" width="9" style="35"/>
    <col min="7409" max="7409" width="29.625" style="35" customWidth="1"/>
    <col min="7410" max="7410" width="9" style="35" bestFit="1" customWidth="1"/>
    <col min="7411" max="7411" width="6.875" style="35" bestFit="1" customWidth="1"/>
    <col min="7412" max="7412" width="6.125" style="35" bestFit="1" customWidth="1"/>
    <col min="7413" max="7413" width="6.625" style="35" bestFit="1" customWidth="1"/>
    <col min="7414" max="7415" width="9.375" style="35" customWidth="1"/>
    <col min="7416" max="7664" width="9" style="35"/>
    <col min="7665" max="7665" width="29.625" style="35" customWidth="1"/>
    <col min="7666" max="7666" width="9" style="35" bestFit="1" customWidth="1"/>
    <col min="7667" max="7667" width="6.875" style="35" bestFit="1" customWidth="1"/>
    <col min="7668" max="7668" width="6.125" style="35" bestFit="1" customWidth="1"/>
    <col min="7669" max="7669" width="6.625" style="35" bestFit="1" customWidth="1"/>
    <col min="7670" max="7671" width="9.375" style="35" customWidth="1"/>
    <col min="7672" max="7920" width="9" style="35"/>
    <col min="7921" max="7921" width="29.625" style="35" customWidth="1"/>
    <col min="7922" max="7922" width="9" style="35" bestFit="1" customWidth="1"/>
    <col min="7923" max="7923" width="6.875" style="35" bestFit="1" customWidth="1"/>
    <col min="7924" max="7924" width="6.125" style="35" bestFit="1" customWidth="1"/>
    <col min="7925" max="7925" width="6.625" style="35" bestFit="1" customWidth="1"/>
    <col min="7926" max="7927" width="9.375" style="35" customWidth="1"/>
    <col min="7928" max="8176" width="9" style="35"/>
    <col min="8177" max="8177" width="29.625" style="35" customWidth="1"/>
    <col min="8178" max="8178" width="9" style="35" bestFit="1" customWidth="1"/>
    <col min="8179" max="8179" width="6.875" style="35" bestFit="1" customWidth="1"/>
    <col min="8180" max="8180" width="6.125" style="35" bestFit="1" customWidth="1"/>
    <col min="8181" max="8181" width="6.625" style="35" bestFit="1" customWidth="1"/>
    <col min="8182" max="8183" width="9.375" style="35" customWidth="1"/>
    <col min="8184" max="8432" width="9" style="35"/>
    <col min="8433" max="8433" width="29.625" style="35" customWidth="1"/>
    <col min="8434" max="8434" width="9" style="35" bestFit="1" customWidth="1"/>
    <col min="8435" max="8435" width="6.875" style="35" bestFit="1" customWidth="1"/>
    <col min="8436" max="8436" width="6.125" style="35" bestFit="1" customWidth="1"/>
    <col min="8437" max="8437" width="6.625" style="35" bestFit="1" customWidth="1"/>
    <col min="8438" max="8439" width="9.375" style="35" customWidth="1"/>
    <col min="8440" max="8688" width="9" style="35"/>
    <col min="8689" max="8689" width="29.625" style="35" customWidth="1"/>
    <col min="8690" max="8690" width="9" style="35" bestFit="1" customWidth="1"/>
    <col min="8691" max="8691" width="6.875" style="35" bestFit="1" customWidth="1"/>
    <col min="8692" max="8692" width="6.125" style="35" bestFit="1" customWidth="1"/>
    <col min="8693" max="8693" width="6.625" style="35" bestFit="1" customWidth="1"/>
    <col min="8694" max="8695" width="9.375" style="35" customWidth="1"/>
    <col min="8696" max="8944" width="9" style="35"/>
    <col min="8945" max="8945" width="29.625" style="35" customWidth="1"/>
    <col min="8946" max="8946" width="9" style="35" bestFit="1" customWidth="1"/>
    <col min="8947" max="8947" width="6.875" style="35" bestFit="1" customWidth="1"/>
    <col min="8948" max="8948" width="6.125" style="35" bestFit="1" customWidth="1"/>
    <col min="8949" max="8949" width="6.625" style="35" bestFit="1" customWidth="1"/>
    <col min="8950" max="8951" width="9.375" style="35" customWidth="1"/>
    <col min="8952" max="9200" width="9" style="35"/>
    <col min="9201" max="9201" width="29.625" style="35" customWidth="1"/>
    <col min="9202" max="9202" width="9" style="35" bestFit="1" customWidth="1"/>
    <col min="9203" max="9203" width="6.875" style="35" bestFit="1" customWidth="1"/>
    <col min="9204" max="9204" width="6.125" style="35" bestFit="1" customWidth="1"/>
    <col min="9205" max="9205" width="6.625" style="35" bestFit="1" customWidth="1"/>
    <col min="9206" max="9207" width="9.375" style="35" customWidth="1"/>
    <col min="9208" max="9456" width="9" style="35"/>
    <col min="9457" max="9457" width="29.625" style="35" customWidth="1"/>
    <col min="9458" max="9458" width="9" style="35" bestFit="1" customWidth="1"/>
    <col min="9459" max="9459" width="6.875" style="35" bestFit="1" customWidth="1"/>
    <col min="9460" max="9460" width="6.125" style="35" bestFit="1" customWidth="1"/>
    <col min="9461" max="9461" width="6.625" style="35" bestFit="1" customWidth="1"/>
    <col min="9462" max="9463" width="9.375" style="35" customWidth="1"/>
    <col min="9464" max="9712" width="9" style="35"/>
    <col min="9713" max="9713" width="29.625" style="35" customWidth="1"/>
    <col min="9714" max="9714" width="9" style="35" bestFit="1" customWidth="1"/>
    <col min="9715" max="9715" width="6.875" style="35" bestFit="1" customWidth="1"/>
    <col min="9716" max="9716" width="6.125" style="35" bestFit="1" customWidth="1"/>
    <col min="9717" max="9717" width="6.625" style="35" bestFit="1" customWidth="1"/>
    <col min="9718" max="9719" width="9.375" style="35" customWidth="1"/>
    <col min="9720" max="9968" width="9" style="35"/>
    <col min="9969" max="9969" width="29.625" style="35" customWidth="1"/>
    <col min="9970" max="9970" width="9" style="35" bestFit="1" customWidth="1"/>
    <col min="9971" max="9971" width="6.875" style="35" bestFit="1" customWidth="1"/>
    <col min="9972" max="9972" width="6.125" style="35" bestFit="1" customWidth="1"/>
    <col min="9973" max="9973" width="6.625" style="35" bestFit="1" customWidth="1"/>
    <col min="9974" max="9975" width="9.375" style="35" customWidth="1"/>
    <col min="9976" max="10224" width="9" style="35"/>
    <col min="10225" max="10225" width="29.625" style="35" customWidth="1"/>
    <col min="10226" max="10226" width="9" style="35" bestFit="1" customWidth="1"/>
    <col min="10227" max="10227" width="6.875" style="35" bestFit="1" customWidth="1"/>
    <col min="10228" max="10228" width="6.125" style="35" bestFit="1" customWidth="1"/>
    <col min="10229" max="10229" width="6.625" style="35" bestFit="1" customWidth="1"/>
    <col min="10230" max="10231" width="9.375" style="35" customWidth="1"/>
    <col min="10232" max="10480" width="9" style="35"/>
    <col min="10481" max="10481" width="29.625" style="35" customWidth="1"/>
    <col min="10482" max="10482" width="9" style="35" bestFit="1" customWidth="1"/>
    <col min="10483" max="10483" width="6.875" style="35" bestFit="1" customWidth="1"/>
    <col min="10484" max="10484" width="6.125" style="35" bestFit="1" customWidth="1"/>
    <col min="10485" max="10485" width="6.625" style="35" bestFit="1" customWidth="1"/>
    <col min="10486" max="10487" width="9.375" style="35" customWidth="1"/>
    <col min="10488" max="10736" width="9" style="35"/>
    <col min="10737" max="10737" width="29.625" style="35" customWidth="1"/>
    <col min="10738" max="10738" width="9" style="35" bestFit="1" customWidth="1"/>
    <col min="10739" max="10739" width="6.875" style="35" bestFit="1" customWidth="1"/>
    <col min="10740" max="10740" width="6.125" style="35" bestFit="1" customWidth="1"/>
    <col min="10741" max="10741" width="6.625" style="35" bestFit="1" customWidth="1"/>
    <col min="10742" max="10743" width="9.375" style="35" customWidth="1"/>
    <col min="10744" max="10992" width="9" style="35"/>
    <col min="10993" max="10993" width="29.625" style="35" customWidth="1"/>
    <col min="10994" max="10994" width="9" style="35" bestFit="1" customWidth="1"/>
    <col min="10995" max="10995" width="6.875" style="35" bestFit="1" customWidth="1"/>
    <col min="10996" max="10996" width="6.125" style="35" bestFit="1" customWidth="1"/>
    <col min="10997" max="10997" width="6.625" style="35" bestFit="1" customWidth="1"/>
    <col min="10998" max="10999" width="9.375" style="35" customWidth="1"/>
    <col min="11000" max="11248" width="9" style="35"/>
    <col min="11249" max="11249" width="29.625" style="35" customWidth="1"/>
    <col min="11250" max="11250" width="9" style="35" bestFit="1" customWidth="1"/>
    <col min="11251" max="11251" width="6.875" style="35" bestFit="1" customWidth="1"/>
    <col min="11252" max="11252" width="6.125" style="35" bestFit="1" customWidth="1"/>
    <col min="11253" max="11253" width="6.625" style="35" bestFit="1" customWidth="1"/>
    <col min="11254" max="11255" width="9.375" style="35" customWidth="1"/>
    <col min="11256" max="11504" width="9" style="35"/>
    <col min="11505" max="11505" width="29.625" style="35" customWidth="1"/>
    <col min="11506" max="11506" width="9" style="35" bestFit="1" customWidth="1"/>
    <col min="11507" max="11507" width="6.875" style="35" bestFit="1" customWidth="1"/>
    <col min="11508" max="11508" width="6.125" style="35" bestFit="1" customWidth="1"/>
    <col min="11509" max="11509" width="6.625" style="35" bestFit="1" customWidth="1"/>
    <col min="11510" max="11511" width="9.375" style="35" customWidth="1"/>
    <col min="11512" max="11760" width="9" style="35"/>
    <col min="11761" max="11761" width="29.625" style="35" customWidth="1"/>
    <col min="11762" max="11762" width="9" style="35" bestFit="1" customWidth="1"/>
    <col min="11763" max="11763" width="6.875" style="35" bestFit="1" customWidth="1"/>
    <col min="11764" max="11764" width="6.125" style="35" bestFit="1" customWidth="1"/>
    <col min="11765" max="11765" width="6.625" style="35" bestFit="1" customWidth="1"/>
    <col min="11766" max="11767" width="9.375" style="35" customWidth="1"/>
    <col min="11768" max="12016" width="9" style="35"/>
    <col min="12017" max="12017" width="29.625" style="35" customWidth="1"/>
    <col min="12018" max="12018" width="9" style="35" bestFit="1" customWidth="1"/>
    <col min="12019" max="12019" width="6.875" style="35" bestFit="1" customWidth="1"/>
    <col min="12020" max="12020" width="6.125" style="35" bestFit="1" customWidth="1"/>
    <col min="12021" max="12021" width="6.625" style="35" bestFit="1" customWidth="1"/>
    <col min="12022" max="12023" width="9.375" style="35" customWidth="1"/>
    <col min="12024" max="12272" width="9" style="35"/>
    <col min="12273" max="12273" width="29.625" style="35" customWidth="1"/>
    <col min="12274" max="12274" width="9" style="35" bestFit="1" customWidth="1"/>
    <col min="12275" max="12275" width="6.875" style="35" bestFit="1" customWidth="1"/>
    <col min="12276" max="12276" width="6.125" style="35" bestFit="1" customWidth="1"/>
    <col min="12277" max="12277" width="6.625" style="35" bestFit="1" customWidth="1"/>
    <col min="12278" max="12279" width="9.375" style="35" customWidth="1"/>
    <col min="12280" max="12528" width="9" style="35"/>
    <col min="12529" max="12529" width="29.625" style="35" customWidth="1"/>
    <col min="12530" max="12530" width="9" style="35" bestFit="1" customWidth="1"/>
    <col min="12531" max="12531" width="6.875" style="35" bestFit="1" customWidth="1"/>
    <col min="12532" max="12532" width="6.125" style="35" bestFit="1" customWidth="1"/>
    <col min="12533" max="12533" width="6.625" style="35" bestFit="1" customWidth="1"/>
    <col min="12534" max="12535" width="9.375" style="35" customWidth="1"/>
    <col min="12536" max="12784" width="9" style="35"/>
    <col min="12785" max="12785" width="29.625" style="35" customWidth="1"/>
    <col min="12786" max="12786" width="9" style="35" bestFit="1" customWidth="1"/>
    <col min="12787" max="12787" width="6.875" style="35" bestFit="1" customWidth="1"/>
    <col min="12788" max="12788" width="6.125" style="35" bestFit="1" customWidth="1"/>
    <col min="12789" max="12789" width="6.625" style="35" bestFit="1" customWidth="1"/>
    <col min="12790" max="12791" width="9.375" style="35" customWidth="1"/>
    <col min="12792" max="13040" width="9" style="35"/>
    <col min="13041" max="13041" width="29.625" style="35" customWidth="1"/>
    <col min="13042" max="13042" width="9" style="35" bestFit="1" customWidth="1"/>
    <col min="13043" max="13043" width="6.875" style="35" bestFit="1" customWidth="1"/>
    <col min="13044" max="13044" width="6.125" style="35" bestFit="1" customWidth="1"/>
    <col min="13045" max="13045" width="6.625" style="35" bestFit="1" customWidth="1"/>
    <col min="13046" max="13047" width="9.375" style="35" customWidth="1"/>
    <col min="13048" max="13296" width="9" style="35"/>
    <col min="13297" max="13297" width="29.625" style="35" customWidth="1"/>
    <col min="13298" max="13298" width="9" style="35" bestFit="1" customWidth="1"/>
    <col min="13299" max="13299" width="6.875" style="35" bestFit="1" customWidth="1"/>
    <col min="13300" max="13300" width="6.125" style="35" bestFit="1" customWidth="1"/>
    <col min="13301" max="13301" width="6.625" style="35" bestFit="1" customWidth="1"/>
    <col min="13302" max="13303" width="9.375" style="35" customWidth="1"/>
    <col min="13304" max="13552" width="9" style="35"/>
    <col min="13553" max="13553" width="29.625" style="35" customWidth="1"/>
    <col min="13554" max="13554" width="9" style="35" bestFit="1" customWidth="1"/>
    <col min="13555" max="13555" width="6.875" style="35" bestFit="1" customWidth="1"/>
    <col min="13556" max="13556" width="6.125" style="35" bestFit="1" customWidth="1"/>
    <col min="13557" max="13557" width="6.625" style="35" bestFit="1" customWidth="1"/>
    <col min="13558" max="13559" width="9.375" style="35" customWidth="1"/>
    <col min="13560" max="13808" width="9" style="35"/>
    <col min="13809" max="13809" width="29.625" style="35" customWidth="1"/>
    <col min="13810" max="13810" width="9" style="35" bestFit="1" customWidth="1"/>
    <col min="13811" max="13811" width="6.875" style="35" bestFit="1" customWidth="1"/>
    <col min="13812" max="13812" width="6.125" style="35" bestFit="1" customWidth="1"/>
    <col min="13813" max="13813" width="6.625" style="35" bestFit="1" customWidth="1"/>
    <col min="13814" max="13815" width="9.375" style="35" customWidth="1"/>
    <col min="13816" max="14064" width="9" style="35"/>
    <col min="14065" max="14065" width="29.625" style="35" customWidth="1"/>
    <col min="14066" max="14066" width="9" style="35" bestFit="1" customWidth="1"/>
    <col min="14067" max="14067" width="6.875" style="35" bestFit="1" customWidth="1"/>
    <col min="14068" max="14068" width="6.125" style="35" bestFit="1" customWidth="1"/>
    <col min="14069" max="14069" width="6.625" style="35" bestFit="1" customWidth="1"/>
    <col min="14070" max="14071" width="9.375" style="35" customWidth="1"/>
    <col min="14072" max="14320" width="9" style="35"/>
    <col min="14321" max="14321" width="29.625" style="35" customWidth="1"/>
    <col min="14322" max="14322" width="9" style="35" bestFit="1" customWidth="1"/>
    <col min="14323" max="14323" width="6.875" style="35" bestFit="1" customWidth="1"/>
    <col min="14324" max="14324" width="6.125" style="35" bestFit="1" customWidth="1"/>
    <col min="14325" max="14325" width="6.625" style="35" bestFit="1" customWidth="1"/>
    <col min="14326" max="14327" width="9.375" style="35" customWidth="1"/>
    <col min="14328" max="14576" width="9" style="35"/>
    <col min="14577" max="14577" width="29.625" style="35" customWidth="1"/>
    <col min="14578" max="14578" width="9" style="35" bestFit="1" customWidth="1"/>
    <col min="14579" max="14579" width="6.875" style="35" bestFit="1" customWidth="1"/>
    <col min="14580" max="14580" width="6.125" style="35" bestFit="1" customWidth="1"/>
    <col min="14581" max="14581" width="6.625" style="35" bestFit="1" customWidth="1"/>
    <col min="14582" max="14583" width="9.375" style="35" customWidth="1"/>
    <col min="14584" max="14832" width="9" style="35"/>
    <col min="14833" max="14833" width="29.625" style="35" customWidth="1"/>
    <col min="14834" max="14834" width="9" style="35" bestFit="1" customWidth="1"/>
    <col min="14835" max="14835" width="6.875" style="35" bestFit="1" customWidth="1"/>
    <col min="14836" max="14836" width="6.125" style="35" bestFit="1" customWidth="1"/>
    <col min="14837" max="14837" width="6.625" style="35" bestFit="1" customWidth="1"/>
    <col min="14838" max="14839" width="9.375" style="35" customWidth="1"/>
    <col min="14840" max="15088" width="9" style="35"/>
    <col min="15089" max="15089" width="29.625" style="35" customWidth="1"/>
    <col min="15090" max="15090" width="9" style="35" bestFit="1" customWidth="1"/>
    <col min="15091" max="15091" width="6.875" style="35" bestFit="1" customWidth="1"/>
    <col min="15092" max="15092" width="6.125" style="35" bestFit="1" customWidth="1"/>
    <col min="15093" max="15093" width="6.625" style="35" bestFit="1" customWidth="1"/>
    <col min="15094" max="15095" width="9.375" style="35" customWidth="1"/>
    <col min="15096" max="15344" width="9" style="35"/>
    <col min="15345" max="15345" width="29.625" style="35" customWidth="1"/>
    <col min="15346" max="15346" width="9" style="35" bestFit="1" customWidth="1"/>
    <col min="15347" max="15347" width="6.875" style="35" bestFit="1" customWidth="1"/>
    <col min="15348" max="15348" width="6.125" style="35" bestFit="1" customWidth="1"/>
    <col min="15349" max="15349" width="6.625" style="35" bestFit="1" customWidth="1"/>
    <col min="15350" max="15351" width="9.375" style="35" customWidth="1"/>
    <col min="15352" max="15600" width="9" style="35"/>
    <col min="15601" max="15601" width="29.625" style="35" customWidth="1"/>
    <col min="15602" max="15602" width="9" style="35" bestFit="1" customWidth="1"/>
    <col min="15603" max="15603" width="6.875" style="35" bestFit="1" customWidth="1"/>
    <col min="15604" max="15604" width="6.125" style="35" bestFit="1" customWidth="1"/>
    <col min="15605" max="15605" width="6.625" style="35" bestFit="1" customWidth="1"/>
    <col min="15606" max="15607" width="9.375" style="35" customWidth="1"/>
    <col min="15608" max="15856" width="9" style="35"/>
    <col min="15857" max="15857" width="29.625" style="35" customWidth="1"/>
    <col min="15858" max="15858" width="9" style="35" bestFit="1" customWidth="1"/>
    <col min="15859" max="15859" width="6.875" style="35" bestFit="1" customWidth="1"/>
    <col min="15860" max="15860" width="6.125" style="35" bestFit="1" customWidth="1"/>
    <col min="15861" max="15861" width="6.625" style="35" bestFit="1" customWidth="1"/>
    <col min="15862" max="15863" width="9.375" style="35" customWidth="1"/>
    <col min="15864" max="16112" width="9" style="35"/>
    <col min="16113" max="16113" width="29.625" style="35" customWidth="1"/>
    <col min="16114" max="16114" width="9" style="35" bestFit="1" customWidth="1"/>
    <col min="16115" max="16115" width="6.875" style="35" bestFit="1" customWidth="1"/>
    <col min="16116" max="16116" width="6.125" style="35" bestFit="1" customWidth="1"/>
    <col min="16117" max="16117" width="6.625" style="35" bestFit="1" customWidth="1"/>
    <col min="16118" max="16119" width="9.375" style="35" customWidth="1"/>
    <col min="16120" max="16384" width="9" style="35"/>
  </cols>
  <sheetData>
    <row r="1" spans="1:11" ht="24.95" customHeight="1">
      <c r="A1" s="774" t="s">
        <v>505</v>
      </c>
      <c r="B1" s="774"/>
      <c r="C1" s="774"/>
      <c r="D1" s="774"/>
      <c r="E1" s="775"/>
      <c r="F1" s="775"/>
      <c r="G1" s="775"/>
      <c r="H1" s="775"/>
    </row>
    <row r="2" spans="1:11" ht="24.95" customHeight="1">
      <c r="A2" s="46"/>
      <c r="B2" s="47"/>
      <c r="C2" s="47"/>
    </row>
    <row r="3" spans="1:11" ht="24.95" customHeight="1">
      <c r="A3" s="47"/>
      <c r="B3" s="47"/>
      <c r="C3" s="47"/>
    </row>
    <row r="4" spans="1:11" ht="24.95" customHeight="1">
      <c r="A4" s="422"/>
      <c r="B4" s="38" t="s">
        <v>6</v>
      </c>
      <c r="C4" s="38" t="s">
        <v>2</v>
      </c>
      <c r="D4" s="38" t="s">
        <v>2</v>
      </c>
      <c r="E4" s="38" t="s">
        <v>7</v>
      </c>
      <c r="F4" s="473"/>
      <c r="G4" s="471" t="s">
        <v>73</v>
      </c>
      <c r="H4" s="471"/>
    </row>
    <row r="5" spans="1:11" ht="24.95" customHeight="1">
      <c r="A5" s="47"/>
      <c r="B5" s="39" t="s">
        <v>8</v>
      </c>
      <c r="C5" s="39" t="s">
        <v>530</v>
      </c>
      <c r="D5" s="39" t="s">
        <v>477</v>
      </c>
      <c r="E5" s="39" t="s">
        <v>522</v>
      </c>
      <c r="F5" s="473" t="s">
        <v>530</v>
      </c>
      <c r="G5" s="39" t="s">
        <v>478</v>
      </c>
      <c r="H5" s="39" t="s">
        <v>524</v>
      </c>
    </row>
    <row r="6" spans="1:11" ht="24.95" customHeight="1">
      <c r="A6" s="37"/>
      <c r="B6" s="40"/>
      <c r="C6" s="11" t="s">
        <v>273</v>
      </c>
      <c r="D6" s="11" t="s">
        <v>273</v>
      </c>
      <c r="E6" s="11" t="s">
        <v>273</v>
      </c>
      <c r="F6" s="11" t="s">
        <v>273</v>
      </c>
      <c r="G6" s="11" t="s">
        <v>273</v>
      </c>
      <c r="H6" s="11" t="s">
        <v>273</v>
      </c>
    </row>
    <row r="7" spans="1:11" ht="24.95" customHeight="1">
      <c r="A7" s="162" t="s">
        <v>304</v>
      </c>
      <c r="B7" s="277" t="s">
        <v>121</v>
      </c>
      <c r="C7" s="382">
        <v>157874</v>
      </c>
      <c r="D7" s="410">
        <v>94649</v>
      </c>
      <c r="E7" s="410">
        <v>94174</v>
      </c>
      <c r="F7" s="493">
        <v>117.16153737690075</v>
      </c>
      <c r="G7" s="411">
        <v>135.14721421024092</v>
      </c>
      <c r="H7" s="411">
        <v>111.60172544558209</v>
      </c>
    </row>
    <row r="8" spans="1:11" ht="24.95" customHeight="1">
      <c r="A8" s="162" t="s">
        <v>305</v>
      </c>
      <c r="B8" s="277" t="s">
        <v>122</v>
      </c>
      <c r="C8" s="382">
        <v>31805.543559801539</v>
      </c>
      <c r="D8" s="409">
        <v>17288.112959328704</v>
      </c>
      <c r="E8" s="409">
        <v>18200.481846325401</v>
      </c>
      <c r="F8" s="411">
        <v>81.601821116451305</v>
      </c>
      <c r="G8" s="411">
        <v>118.84771149258228</v>
      </c>
      <c r="H8" s="411">
        <v>117.52133052297256</v>
      </c>
      <c r="I8" s="36"/>
    </row>
    <row r="9" spans="1:11" ht="24.95" customHeight="1">
      <c r="A9" s="162" t="s">
        <v>306</v>
      </c>
      <c r="B9" s="277" t="s">
        <v>123</v>
      </c>
      <c r="C9" s="382">
        <v>4943.4373883423468</v>
      </c>
      <c r="D9" s="409">
        <v>2834.1147852599961</v>
      </c>
      <c r="E9" s="409">
        <v>3058.1608608656361</v>
      </c>
      <c r="F9" s="411">
        <v>90.066032781756718</v>
      </c>
      <c r="G9" s="411">
        <v>126.58358213043341</v>
      </c>
      <c r="H9" s="411">
        <v>122.5963949612061</v>
      </c>
      <c r="I9" s="36"/>
      <c r="J9" s="121"/>
      <c r="K9" s="121"/>
    </row>
    <row r="10" spans="1:11" ht="24.95" customHeight="1">
      <c r="A10" s="162" t="s">
        <v>307</v>
      </c>
      <c r="B10" s="277" t="s">
        <v>124</v>
      </c>
      <c r="C10" s="382">
        <v>48054.916786958202</v>
      </c>
      <c r="D10" s="409">
        <v>26981.015579406911</v>
      </c>
      <c r="E10" s="409">
        <v>25078.54465980552</v>
      </c>
      <c r="F10" s="411">
        <v>107.99390613274507</v>
      </c>
      <c r="G10" s="411">
        <v>137.08280155502828</v>
      </c>
      <c r="H10" s="411">
        <v>112.14852280061838</v>
      </c>
      <c r="I10" s="36"/>
      <c r="J10" s="121"/>
      <c r="K10" s="121"/>
    </row>
    <row r="11" spans="1:11" ht="24.95" customHeight="1">
      <c r="A11" s="162" t="s">
        <v>308</v>
      </c>
      <c r="B11" s="277" t="s">
        <v>127</v>
      </c>
      <c r="C11" s="382">
        <v>2686717</v>
      </c>
      <c r="D11" s="409">
        <v>986875</v>
      </c>
      <c r="E11" s="409">
        <v>987248</v>
      </c>
      <c r="F11" s="411">
        <v>92.838068792411292</v>
      </c>
      <c r="G11" s="411">
        <v>102.03791493695492</v>
      </c>
      <c r="H11" s="411">
        <v>100.77609746387721</v>
      </c>
      <c r="I11" s="36"/>
      <c r="J11" s="121"/>
      <c r="K11" s="121"/>
    </row>
    <row r="12" spans="1:11" ht="24.95" customHeight="1">
      <c r="A12" s="162" t="s">
        <v>309</v>
      </c>
      <c r="B12" s="277" t="s">
        <v>127</v>
      </c>
      <c r="C12" s="382">
        <v>1655910</v>
      </c>
      <c r="D12" s="409">
        <v>850432</v>
      </c>
      <c r="E12" s="409">
        <v>898913</v>
      </c>
      <c r="F12" s="411">
        <v>127.33361528701603</v>
      </c>
      <c r="G12" s="411">
        <v>257.07877124356872</v>
      </c>
      <c r="H12" s="411">
        <v>151.42851848482704</v>
      </c>
      <c r="I12" s="36"/>
      <c r="J12" s="121"/>
      <c r="K12" s="121"/>
    </row>
    <row r="13" spans="1:11" ht="24.95" customHeight="1">
      <c r="A13" s="162" t="s">
        <v>310</v>
      </c>
      <c r="B13" s="277" t="s">
        <v>127</v>
      </c>
      <c r="C13" s="382">
        <v>9068624</v>
      </c>
      <c r="D13" s="409">
        <v>6212428</v>
      </c>
      <c r="E13" s="409">
        <v>7038637</v>
      </c>
      <c r="F13" s="411">
        <v>324.58249744535937</v>
      </c>
      <c r="G13" s="411">
        <v>432.41075356234029</v>
      </c>
      <c r="H13" s="411">
        <v>243.50780725115706</v>
      </c>
      <c r="I13" s="146"/>
      <c r="J13" s="121"/>
      <c r="K13" s="121"/>
    </row>
    <row r="14" spans="1:11" ht="36" customHeight="1">
      <c r="A14" s="162" t="s">
        <v>311</v>
      </c>
      <c r="B14" s="277" t="s">
        <v>125</v>
      </c>
      <c r="C14" s="382">
        <v>76292.938629291108</v>
      </c>
      <c r="D14" s="409">
        <v>44342.953187768799</v>
      </c>
      <c r="E14" s="409">
        <v>49557.219753915</v>
      </c>
      <c r="F14" s="411">
        <v>108.9312751797479</v>
      </c>
      <c r="G14" s="411">
        <v>111.84235027242553</v>
      </c>
      <c r="H14" s="411">
        <v>106.92802753357371</v>
      </c>
      <c r="I14" s="146"/>
      <c r="J14" s="121"/>
      <c r="K14" s="121"/>
    </row>
    <row r="15" spans="1:11" ht="24.95" customHeight="1">
      <c r="A15" s="162" t="s">
        <v>312</v>
      </c>
      <c r="B15" s="277" t="s">
        <v>126</v>
      </c>
      <c r="C15" s="382">
        <v>18248.900000000001</v>
      </c>
      <c r="D15" s="409">
        <v>12094</v>
      </c>
      <c r="E15" s="409">
        <v>8079</v>
      </c>
      <c r="F15" s="411">
        <v>148.49905199000725</v>
      </c>
      <c r="G15" s="411">
        <v>116.13212982523505</v>
      </c>
      <c r="H15" s="411">
        <v>193.69455766003517</v>
      </c>
      <c r="I15" s="146"/>
      <c r="J15" s="121"/>
      <c r="K15" s="121"/>
    </row>
    <row r="16" spans="1:11" ht="24.95" customHeight="1">
      <c r="A16" s="162" t="s">
        <v>313</v>
      </c>
      <c r="B16" s="277" t="s">
        <v>127</v>
      </c>
      <c r="C16" s="382">
        <v>17092</v>
      </c>
      <c r="D16" s="409">
        <v>11280</v>
      </c>
      <c r="E16" s="409">
        <v>14554</v>
      </c>
      <c r="F16" s="411">
        <v>91.552841609084581</v>
      </c>
      <c r="G16" s="411">
        <v>106.76762896355908</v>
      </c>
      <c r="H16" s="411">
        <v>101.33686116139805</v>
      </c>
      <c r="I16" s="146"/>
      <c r="J16" s="121"/>
      <c r="K16" s="121"/>
    </row>
    <row r="17" spans="1:11" ht="24.95" customHeight="1">
      <c r="A17" s="162" t="s">
        <v>314</v>
      </c>
      <c r="B17" s="277" t="s">
        <v>127</v>
      </c>
      <c r="C17" s="382">
        <v>800488</v>
      </c>
      <c r="D17" s="409">
        <v>464773</v>
      </c>
      <c r="E17" s="409">
        <v>451023</v>
      </c>
      <c r="F17" s="411">
        <v>102.49001331557923</v>
      </c>
      <c r="G17" s="411">
        <v>121.00784982490838</v>
      </c>
      <c r="H17" s="411">
        <v>105.92765345809269</v>
      </c>
      <c r="I17" s="36"/>
      <c r="J17" s="121"/>
      <c r="K17" s="121"/>
    </row>
    <row r="18" spans="1:11" ht="24.95" customHeight="1">
      <c r="A18" s="162" t="s">
        <v>315</v>
      </c>
      <c r="B18" s="277" t="s">
        <v>128</v>
      </c>
      <c r="C18" s="382">
        <v>2437.661170110061</v>
      </c>
      <c r="D18" s="409">
        <v>1472.1031318787429</v>
      </c>
      <c r="E18" s="409">
        <v>1363.033087468624</v>
      </c>
      <c r="F18" s="411">
        <v>108.50504625735911</v>
      </c>
      <c r="G18" s="411">
        <v>111.05102804404383</v>
      </c>
      <c r="H18" s="411">
        <v>110.85488719638104</v>
      </c>
      <c r="I18" s="36"/>
      <c r="J18" s="121"/>
      <c r="K18" s="121"/>
    </row>
    <row r="19" spans="1:11" ht="24.95" customHeight="1">
      <c r="A19" s="162" t="s">
        <v>316</v>
      </c>
      <c r="B19" s="277" t="s">
        <v>129</v>
      </c>
      <c r="C19" s="382">
        <v>16564.766328191159</v>
      </c>
      <c r="D19" s="409">
        <v>9594.8885714285789</v>
      </c>
      <c r="E19" s="409">
        <v>9442.6528529812713</v>
      </c>
      <c r="F19" s="411">
        <v>102.9425568324411</v>
      </c>
      <c r="G19" s="411">
        <v>108.2355612746954</v>
      </c>
      <c r="H19" s="411">
        <v>107.14333177364394</v>
      </c>
      <c r="I19" s="36"/>
    </row>
    <row r="20" spans="1:11" ht="24.95" customHeight="1">
      <c r="A20" s="27"/>
      <c r="B20" s="41"/>
      <c r="C20" s="41"/>
      <c r="D20" s="42"/>
      <c r="E20" s="42"/>
      <c r="F20" s="42"/>
      <c r="G20" s="42"/>
      <c r="H20" s="42"/>
      <c r="I20" s="36"/>
    </row>
    <row r="21" spans="1:11" ht="24.95" customHeight="1">
      <c r="A21" s="27"/>
      <c r="B21" s="41"/>
      <c r="C21" s="41"/>
      <c r="D21" s="42"/>
      <c r="E21" s="42"/>
      <c r="F21" s="42"/>
      <c r="G21" s="42"/>
      <c r="H21" s="42"/>
      <c r="I21" s="36"/>
    </row>
    <row r="22" spans="1:11" ht="24.95" customHeight="1">
      <c r="A22" s="44"/>
      <c r="B22" s="41"/>
      <c r="C22" s="41"/>
      <c r="D22" s="42"/>
      <c r="E22" s="42"/>
      <c r="F22" s="42"/>
      <c r="G22" s="42"/>
      <c r="H22" s="42"/>
      <c r="I22" s="36"/>
    </row>
    <row r="23" spans="1:11" ht="24.95" customHeight="1">
      <c r="A23" s="43"/>
      <c r="B23" s="41"/>
      <c r="C23" s="41"/>
      <c r="D23" s="42"/>
      <c r="E23" s="42"/>
      <c r="F23" s="42"/>
      <c r="G23" s="42"/>
      <c r="H23" s="42"/>
      <c r="I23" s="36"/>
    </row>
    <row r="24" spans="1:11" ht="24.95" customHeight="1">
      <c r="A24" s="45"/>
      <c r="B24" s="41"/>
      <c r="C24" s="41"/>
      <c r="D24" s="42"/>
      <c r="E24" s="42"/>
      <c r="F24" s="42"/>
      <c r="G24" s="42"/>
      <c r="H24" s="42"/>
      <c r="I24" s="36"/>
    </row>
    <row r="25" spans="1:11" ht="24.95" customHeight="1">
      <c r="A25" s="43"/>
      <c r="B25" s="41"/>
      <c r="C25" s="41"/>
      <c r="D25" s="42"/>
      <c r="E25" s="42"/>
      <c r="F25" s="42"/>
      <c r="G25" s="42"/>
      <c r="H25" s="42"/>
      <c r="I25" s="36"/>
    </row>
    <row r="26" spans="1:11" ht="24.95" customHeight="1">
      <c r="A26" s="43"/>
      <c r="B26" s="41"/>
      <c r="C26" s="41"/>
      <c r="D26" s="42"/>
      <c r="E26" s="42"/>
      <c r="F26" s="42"/>
      <c r="G26" s="42"/>
      <c r="H26" s="42"/>
      <c r="I26" s="36"/>
    </row>
    <row r="27" spans="1:11" ht="24.95" customHeight="1">
      <c r="A27" s="43"/>
      <c r="B27" s="41"/>
      <c r="C27" s="41"/>
      <c r="D27" s="42"/>
      <c r="E27" s="42"/>
      <c r="F27" s="42"/>
      <c r="G27" s="42"/>
      <c r="H27" s="42"/>
      <c r="I27" s="36"/>
    </row>
    <row r="28" spans="1:11" ht="24.95" customHeight="1">
      <c r="A28" s="43"/>
      <c r="B28" s="41"/>
      <c r="C28" s="41"/>
      <c r="D28" s="42"/>
      <c r="E28" s="42"/>
      <c r="F28" s="42"/>
      <c r="G28" s="42"/>
      <c r="H28" s="42"/>
      <c r="I28" s="36"/>
    </row>
    <row r="29" spans="1:11" ht="24.95" customHeight="1">
      <c r="A29" s="43"/>
      <c r="B29" s="41"/>
      <c r="C29" s="41"/>
      <c r="D29" s="42"/>
      <c r="E29" s="42"/>
      <c r="F29" s="42"/>
      <c r="G29" s="42"/>
      <c r="H29" s="42"/>
      <c r="I29" s="36"/>
    </row>
    <row r="30" spans="1:11" ht="24.95" customHeight="1">
      <c r="A30" s="43"/>
      <c r="B30" s="41"/>
      <c r="C30" s="41"/>
      <c r="D30" s="42"/>
      <c r="E30" s="42"/>
      <c r="F30" s="42"/>
      <c r="G30" s="42"/>
      <c r="H30" s="42"/>
      <c r="I30" s="36"/>
    </row>
    <row r="31" spans="1:11" ht="24.95" customHeight="1">
      <c r="A31" s="43"/>
      <c r="B31" s="41"/>
      <c r="C31" s="41"/>
      <c r="D31" s="42"/>
      <c r="E31" s="42"/>
      <c r="F31" s="42"/>
      <c r="G31" s="42"/>
      <c r="H31" s="42"/>
      <c r="I31" s="36"/>
    </row>
    <row r="32" spans="1:11" ht="24.95" customHeight="1">
      <c r="A32" s="27"/>
      <c r="B32" s="41"/>
      <c r="C32" s="41"/>
      <c r="D32" s="42"/>
      <c r="E32" s="42"/>
      <c r="F32" s="42"/>
      <c r="G32" s="42"/>
      <c r="H32" s="42"/>
      <c r="I32" s="36"/>
    </row>
    <row r="33" spans="1:9" ht="24.95" customHeight="1">
      <c r="A33" s="43"/>
      <c r="B33" s="41"/>
      <c r="C33" s="41"/>
      <c r="D33" s="42"/>
      <c r="E33" s="42"/>
      <c r="F33" s="42"/>
      <c r="G33" s="42"/>
      <c r="H33" s="42"/>
      <c r="I33" s="36"/>
    </row>
    <row r="34" spans="1:9" ht="24.95" customHeight="1">
      <c r="A34" s="43"/>
      <c r="B34" s="41"/>
      <c r="C34" s="41"/>
      <c r="D34" s="42"/>
      <c r="E34" s="42"/>
      <c r="F34" s="42"/>
      <c r="G34" s="42"/>
      <c r="H34" s="42"/>
      <c r="I34" s="36"/>
    </row>
    <row r="35" spans="1:9" ht="24.95" customHeight="1">
      <c r="A35" s="43"/>
      <c r="B35" s="41"/>
      <c r="C35" s="41"/>
      <c r="D35" s="42"/>
      <c r="E35" s="42"/>
      <c r="F35" s="42"/>
      <c r="G35" s="42"/>
      <c r="H35" s="42"/>
      <c r="I35" s="36"/>
    </row>
    <row r="36" spans="1:9" ht="24.95" customHeight="1">
      <c r="A36" s="43"/>
      <c r="B36" s="41"/>
      <c r="C36" s="41"/>
      <c r="D36" s="42"/>
      <c r="E36" s="42"/>
      <c r="F36" s="42"/>
      <c r="G36" s="42"/>
      <c r="H36" s="42"/>
      <c r="I36" s="36"/>
    </row>
    <row r="37" spans="1:9" ht="24.95" customHeight="1">
      <c r="A37" s="43"/>
      <c r="B37" s="41"/>
      <c r="C37" s="41"/>
      <c r="D37" s="42"/>
      <c r="E37" s="42"/>
      <c r="F37" s="42"/>
      <c r="G37" s="42"/>
      <c r="H37" s="42"/>
      <c r="I37" s="36"/>
    </row>
    <row r="38" spans="1:9" ht="24.95" customHeight="1">
      <c r="A38" s="43"/>
      <c r="B38" s="41"/>
      <c r="C38" s="41"/>
      <c r="D38" s="42"/>
      <c r="E38" s="42"/>
      <c r="F38" s="42"/>
      <c r="G38" s="42"/>
      <c r="H38" s="42"/>
      <c r="I38" s="36"/>
    </row>
    <row r="39" spans="1:9" ht="24.95" customHeight="1">
      <c r="A39" s="43"/>
      <c r="B39" s="41"/>
      <c r="C39" s="41"/>
      <c r="D39" s="42"/>
      <c r="E39" s="42"/>
      <c r="F39" s="42"/>
      <c r="I39" s="36"/>
    </row>
  </sheetData>
  <mergeCells count="1">
    <mergeCell ref="A1:H1"/>
  </mergeCells>
  <pageMargins left="1.1811023622047245" right="0.78740157480314965" top="0.78740157480314965" bottom="0.78740157480314965" header="0" footer="0"/>
  <pageSetup paperSize="9" scale="88" firstPageNumber="19" fitToHeight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4"/>
  <sheetViews>
    <sheetView topLeftCell="A16" workbookViewId="0">
      <selection sqref="A1:E24"/>
    </sheetView>
  </sheetViews>
  <sheetFormatPr defaultRowHeight="24.95" customHeight="1"/>
  <cols>
    <col min="1" max="1" width="41.875" style="329" customWidth="1"/>
    <col min="2" max="2" width="10.25" style="329" customWidth="1"/>
    <col min="3" max="3" width="10.375" style="329" customWidth="1"/>
    <col min="4" max="4" width="8.25" style="329" customWidth="1"/>
    <col min="5" max="5" width="10.75" style="329" bestFit="1" customWidth="1"/>
    <col min="6" max="227" width="9" style="329"/>
    <col min="228" max="228" width="41.875" style="329" customWidth="1"/>
    <col min="229" max="229" width="6.875" style="329" customWidth="1"/>
    <col min="230" max="234" width="14" style="329" customWidth="1"/>
    <col min="235" max="483" width="9" style="329"/>
    <col min="484" max="484" width="41.875" style="329" customWidth="1"/>
    <col min="485" max="485" width="6.875" style="329" customWidth="1"/>
    <col min="486" max="490" width="14" style="329" customWidth="1"/>
    <col min="491" max="739" width="9" style="329"/>
    <col min="740" max="740" width="41.875" style="329" customWidth="1"/>
    <col min="741" max="741" width="6.875" style="329" customWidth="1"/>
    <col min="742" max="746" width="14" style="329" customWidth="1"/>
    <col min="747" max="995" width="9" style="329"/>
    <col min="996" max="996" width="41.875" style="329" customWidth="1"/>
    <col min="997" max="997" width="6.875" style="329" customWidth="1"/>
    <col min="998" max="1002" width="14" style="329" customWidth="1"/>
    <col min="1003" max="1251" width="9" style="329"/>
    <col min="1252" max="1252" width="41.875" style="329" customWidth="1"/>
    <col min="1253" max="1253" width="6.875" style="329" customWidth="1"/>
    <col min="1254" max="1258" width="14" style="329" customWidth="1"/>
    <col min="1259" max="1507" width="9" style="329"/>
    <col min="1508" max="1508" width="41.875" style="329" customWidth="1"/>
    <col min="1509" max="1509" width="6.875" style="329" customWidth="1"/>
    <col min="1510" max="1514" width="14" style="329" customWidth="1"/>
    <col min="1515" max="1763" width="9" style="329"/>
    <col min="1764" max="1764" width="41.875" style="329" customWidth="1"/>
    <col min="1765" max="1765" width="6.875" style="329" customWidth="1"/>
    <col min="1766" max="1770" width="14" style="329" customWidth="1"/>
    <col min="1771" max="2019" width="9" style="329"/>
    <col min="2020" max="2020" width="41.875" style="329" customWidth="1"/>
    <col min="2021" max="2021" width="6.875" style="329" customWidth="1"/>
    <col min="2022" max="2026" width="14" style="329" customWidth="1"/>
    <col min="2027" max="2275" width="9" style="329"/>
    <col min="2276" max="2276" width="41.875" style="329" customWidth="1"/>
    <col min="2277" max="2277" width="6.875" style="329" customWidth="1"/>
    <col min="2278" max="2282" width="14" style="329" customWidth="1"/>
    <col min="2283" max="2531" width="9" style="329"/>
    <col min="2532" max="2532" width="41.875" style="329" customWidth="1"/>
    <col min="2533" max="2533" width="6.875" style="329" customWidth="1"/>
    <col min="2534" max="2538" width="14" style="329" customWidth="1"/>
    <col min="2539" max="2787" width="9" style="329"/>
    <col min="2788" max="2788" width="41.875" style="329" customWidth="1"/>
    <col min="2789" max="2789" width="6.875" style="329" customWidth="1"/>
    <col min="2790" max="2794" width="14" style="329" customWidth="1"/>
    <col min="2795" max="3043" width="9" style="329"/>
    <col min="3044" max="3044" width="41.875" style="329" customWidth="1"/>
    <col min="3045" max="3045" width="6.875" style="329" customWidth="1"/>
    <col min="3046" max="3050" width="14" style="329" customWidth="1"/>
    <col min="3051" max="3299" width="9" style="329"/>
    <col min="3300" max="3300" width="41.875" style="329" customWidth="1"/>
    <col min="3301" max="3301" width="6.875" style="329" customWidth="1"/>
    <col min="3302" max="3306" width="14" style="329" customWidth="1"/>
    <col min="3307" max="3555" width="9" style="329"/>
    <col min="3556" max="3556" width="41.875" style="329" customWidth="1"/>
    <col min="3557" max="3557" width="6.875" style="329" customWidth="1"/>
    <col min="3558" max="3562" width="14" style="329" customWidth="1"/>
    <col min="3563" max="3811" width="9" style="329"/>
    <col min="3812" max="3812" width="41.875" style="329" customWidth="1"/>
    <col min="3813" max="3813" width="6.875" style="329" customWidth="1"/>
    <col min="3814" max="3818" width="14" style="329" customWidth="1"/>
    <col min="3819" max="4067" width="9" style="329"/>
    <col min="4068" max="4068" width="41.875" style="329" customWidth="1"/>
    <col min="4069" max="4069" width="6.875" style="329" customWidth="1"/>
    <col min="4070" max="4074" width="14" style="329" customWidth="1"/>
    <col min="4075" max="4323" width="9" style="329"/>
    <col min="4324" max="4324" width="41.875" style="329" customWidth="1"/>
    <col min="4325" max="4325" width="6.875" style="329" customWidth="1"/>
    <col min="4326" max="4330" width="14" style="329" customWidth="1"/>
    <col min="4331" max="4579" width="9" style="329"/>
    <col min="4580" max="4580" width="41.875" style="329" customWidth="1"/>
    <col min="4581" max="4581" width="6.875" style="329" customWidth="1"/>
    <col min="4582" max="4586" width="14" style="329" customWidth="1"/>
    <col min="4587" max="4835" width="9" style="329"/>
    <col min="4836" max="4836" width="41.875" style="329" customWidth="1"/>
    <col min="4837" max="4837" width="6.875" style="329" customWidth="1"/>
    <col min="4838" max="4842" width="14" style="329" customWidth="1"/>
    <col min="4843" max="5091" width="9" style="329"/>
    <col min="5092" max="5092" width="41.875" style="329" customWidth="1"/>
    <col min="5093" max="5093" width="6.875" style="329" customWidth="1"/>
    <col min="5094" max="5098" width="14" style="329" customWidth="1"/>
    <col min="5099" max="5347" width="9" style="329"/>
    <col min="5348" max="5348" width="41.875" style="329" customWidth="1"/>
    <col min="5349" max="5349" width="6.875" style="329" customWidth="1"/>
    <col min="5350" max="5354" width="14" style="329" customWidth="1"/>
    <col min="5355" max="5603" width="9" style="329"/>
    <col min="5604" max="5604" width="41.875" style="329" customWidth="1"/>
    <col min="5605" max="5605" width="6.875" style="329" customWidth="1"/>
    <col min="5606" max="5610" width="14" style="329" customWidth="1"/>
    <col min="5611" max="5859" width="9" style="329"/>
    <col min="5860" max="5860" width="41.875" style="329" customWidth="1"/>
    <col min="5861" max="5861" width="6.875" style="329" customWidth="1"/>
    <col min="5862" max="5866" width="14" style="329" customWidth="1"/>
    <col min="5867" max="6115" width="9" style="329"/>
    <col min="6116" max="6116" width="41.875" style="329" customWidth="1"/>
    <col min="6117" max="6117" width="6.875" style="329" customWidth="1"/>
    <col min="6118" max="6122" width="14" style="329" customWidth="1"/>
    <col min="6123" max="6371" width="9" style="329"/>
    <col min="6372" max="6372" width="41.875" style="329" customWidth="1"/>
    <col min="6373" max="6373" width="6.875" style="329" customWidth="1"/>
    <col min="6374" max="6378" width="14" style="329" customWidth="1"/>
    <col min="6379" max="6627" width="9" style="329"/>
    <col min="6628" max="6628" width="41.875" style="329" customWidth="1"/>
    <col min="6629" max="6629" width="6.875" style="329" customWidth="1"/>
    <col min="6630" max="6634" width="14" style="329" customWidth="1"/>
    <col min="6635" max="6883" width="9" style="329"/>
    <col min="6884" max="6884" width="41.875" style="329" customWidth="1"/>
    <col min="6885" max="6885" width="6.875" style="329" customWidth="1"/>
    <col min="6886" max="6890" width="14" style="329" customWidth="1"/>
    <col min="6891" max="7139" width="9" style="329"/>
    <col min="7140" max="7140" width="41.875" style="329" customWidth="1"/>
    <col min="7141" max="7141" width="6.875" style="329" customWidth="1"/>
    <col min="7142" max="7146" width="14" style="329" customWidth="1"/>
    <col min="7147" max="7395" width="9" style="329"/>
    <col min="7396" max="7396" width="41.875" style="329" customWidth="1"/>
    <col min="7397" max="7397" width="6.875" style="329" customWidth="1"/>
    <col min="7398" max="7402" width="14" style="329" customWidth="1"/>
    <col min="7403" max="7651" width="9" style="329"/>
    <col min="7652" max="7652" width="41.875" style="329" customWidth="1"/>
    <col min="7653" max="7653" width="6.875" style="329" customWidth="1"/>
    <col min="7654" max="7658" width="14" style="329" customWidth="1"/>
    <col min="7659" max="7907" width="9" style="329"/>
    <col min="7908" max="7908" width="41.875" style="329" customWidth="1"/>
    <col min="7909" max="7909" width="6.875" style="329" customWidth="1"/>
    <col min="7910" max="7914" width="14" style="329" customWidth="1"/>
    <col min="7915" max="8163" width="9" style="329"/>
    <col min="8164" max="8164" width="41.875" style="329" customWidth="1"/>
    <col min="8165" max="8165" width="6.875" style="329" customWidth="1"/>
    <col min="8166" max="8170" width="14" style="329" customWidth="1"/>
    <col min="8171" max="8419" width="9" style="329"/>
    <col min="8420" max="8420" width="41.875" style="329" customWidth="1"/>
    <col min="8421" max="8421" width="6.875" style="329" customWidth="1"/>
    <col min="8422" max="8426" width="14" style="329" customWidth="1"/>
    <col min="8427" max="8675" width="9" style="329"/>
    <col min="8676" max="8676" width="41.875" style="329" customWidth="1"/>
    <col min="8677" max="8677" width="6.875" style="329" customWidth="1"/>
    <col min="8678" max="8682" width="14" style="329" customWidth="1"/>
    <col min="8683" max="8931" width="9" style="329"/>
    <col min="8932" max="8932" width="41.875" style="329" customWidth="1"/>
    <col min="8933" max="8933" width="6.875" style="329" customWidth="1"/>
    <col min="8934" max="8938" width="14" style="329" customWidth="1"/>
    <col min="8939" max="9187" width="9" style="329"/>
    <col min="9188" max="9188" width="41.875" style="329" customWidth="1"/>
    <col min="9189" max="9189" width="6.875" style="329" customWidth="1"/>
    <col min="9190" max="9194" width="14" style="329" customWidth="1"/>
    <col min="9195" max="9443" width="9" style="329"/>
    <col min="9444" max="9444" width="41.875" style="329" customWidth="1"/>
    <col min="9445" max="9445" width="6.875" style="329" customWidth="1"/>
    <col min="9446" max="9450" width="14" style="329" customWidth="1"/>
    <col min="9451" max="9699" width="9" style="329"/>
    <col min="9700" max="9700" width="41.875" style="329" customWidth="1"/>
    <col min="9701" max="9701" width="6.875" style="329" customWidth="1"/>
    <col min="9702" max="9706" width="14" style="329" customWidth="1"/>
    <col min="9707" max="9955" width="9" style="329"/>
    <col min="9956" max="9956" width="41.875" style="329" customWidth="1"/>
    <col min="9957" max="9957" width="6.875" style="329" customWidth="1"/>
    <col min="9958" max="9962" width="14" style="329" customWidth="1"/>
    <col min="9963" max="10211" width="9" style="329"/>
    <col min="10212" max="10212" width="41.875" style="329" customWidth="1"/>
    <col min="10213" max="10213" width="6.875" style="329" customWidth="1"/>
    <col min="10214" max="10218" width="14" style="329" customWidth="1"/>
    <col min="10219" max="10467" width="9" style="329"/>
    <col min="10468" max="10468" width="41.875" style="329" customWidth="1"/>
    <col min="10469" max="10469" width="6.875" style="329" customWidth="1"/>
    <col min="10470" max="10474" width="14" style="329" customWidth="1"/>
    <col min="10475" max="10723" width="9" style="329"/>
    <col min="10724" max="10724" width="41.875" style="329" customWidth="1"/>
    <col min="10725" max="10725" width="6.875" style="329" customWidth="1"/>
    <col min="10726" max="10730" width="14" style="329" customWidth="1"/>
    <col min="10731" max="10979" width="9" style="329"/>
    <col min="10980" max="10980" width="41.875" style="329" customWidth="1"/>
    <col min="10981" max="10981" width="6.875" style="329" customWidth="1"/>
    <col min="10982" max="10986" width="14" style="329" customWidth="1"/>
    <col min="10987" max="11235" width="9" style="329"/>
    <col min="11236" max="11236" width="41.875" style="329" customWidth="1"/>
    <col min="11237" max="11237" width="6.875" style="329" customWidth="1"/>
    <col min="11238" max="11242" width="14" style="329" customWidth="1"/>
    <col min="11243" max="11491" width="9" style="329"/>
    <col min="11492" max="11492" width="41.875" style="329" customWidth="1"/>
    <col min="11493" max="11493" width="6.875" style="329" customWidth="1"/>
    <col min="11494" max="11498" width="14" style="329" customWidth="1"/>
    <col min="11499" max="11747" width="9" style="329"/>
    <col min="11748" max="11748" width="41.875" style="329" customWidth="1"/>
    <col min="11749" max="11749" width="6.875" style="329" customWidth="1"/>
    <col min="11750" max="11754" width="14" style="329" customWidth="1"/>
    <col min="11755" max="12003" width="9" style="329"/>
    <col min="12004" max="12004" width="41.875" style="329" customWidth="1"/>
    <col min="12005" max="12005" width="6.875" style="329" customWidth="1"/>
    <col min="12006" max="12010" width="14" style="329" customWidth="1"/>
    <col min="12011" max="12259" width="9" style="329"/>
    <col min="12260" max="12260" width="41.875" style="329" customWidth="1"/>
    <col min="12261" max="12261" width="6.875" style="329" customWidth="1"/>
    <col min="12262" max="12266" width="14" style="329" customWidth="1"/>
    <col min="12267" max="12515" width="9" style="329"/>
    <col min="12516" max="12516" width="41.875" style="329" customWidth="1"/>
    <col min="12517" max="12517" width="6.875" style="329" customWidth="1"/>
    <col min="12518" max="12522" width="14" style="329" customWidth="1"/>
    <col min="12523" max="12771" width="9" style="329"/>
    <col min="12772" max="12772" width="41.875" style="329" customWidth="1"/>
    <col min="12773" max="12773" width="6.875" style="329" customWidth="1"/>
    <col min="12774" max="12778" width="14" style="329" customWidth="1"/>
    <col min="12779" max="13027" width="9" style="329"/>
    <col min="13028" max="13028" width="41.875" style="329" customWidth="1"/>
    <col min="13029" max="13029" width="6.875" style="329" customWidth="1"/>
    <col min="13030" max="13034" width="14" style="329" customWidth="1"/>
    <col min="13035" max="13283" width="9" style="329"/>
    <col min="13284" max="13284" width="41.875" style="329" customWidth="1"/>
    <col min="13285" max="13285" width="6.875" style="329" customWidth="1"/>
    <col min="13286" max="13290" width="14" style="329" customWidth="1"/>
    <col min="13291" max="13539" width="9" style="329"/>
    <col min="13540" max="13540" width="41.875" style="329" customWidth="1"/>
    <col min="13541" max="13541" width="6.875" style="329" customWidth="1"/>
    <col min="13542" max="13546" width="14" style="329" customWidth="1"/>
    <col min="13547" max="13795" width="9" style="329"/>
    <col min="13796" max="13796" width="41.875" style="329" customWidth="1"/>
    <col min="13797" max="13797" width="6.875" style="329" customWidth="1"/>
    <col min="13798" max="13802" width="14" style="329" customWidth="1"/>
    <col min="13803" max="14051" width="9" style="329"/>
    <col min="14052" max="14052" width="41.875" style="329" customWidth="1"/>
    <col min="14053" max="14053" width="6.875" style="329" customWidth="1"/>
    <col min="14054" max="14058" width="14" style="329" customWidth="1"/>
    <col min="14059" max="14307" width="9" style="329"/>
    <col min="14308" max="14308" width="41.875" style="329" customWidth="1"/>
    <col min="14309" max="14309" width="6.875" style="329" customWidth="1"/>
    <col min="14310" max="14314" width="14" style="329" customWidth="1"/>
    <col min="14315" max="14563" width="9" style="329"/>
    <col min="14564" max="14564" width="41.875" style="329" customWidth="1"/>
    <col min="14565" max="14565" width="6.875" style="329" customWidth="1"/>
    <col min="14566" max="14570" width="14" style="329" customWidth="1"/>
    <col min="14571" max="14819" width="9" style="329"/>
    <col min="14820" max="14820" width="41.875" style="329" customWidth="1"/>
    <col min="14821" max="14821" width="6.875" style="329" customWidth="1"/>
    <col min="14822" max="14826" width="14" style="329" customWidth="1"/>
    <col min="14827" max="15075" width="9" style="329"/>
    <col min="15076" max="15076" width="41.875" style="329" customWidth="1"/>
    <col min="15077" max="15077" width="6.875" style="329" customWidth="1"/>
    <col min="15078" max="15082" width="14" style="329" customWidth="1"/>
    <col min="15083" max="15331" width="9" style="329"/>
    <col min="15332" max="15332" width="41.875" style="329" customWidth="1"/>
    <col min="15333" max="15333" width="6.875" style="329" customWidth="1"/>
    <col min="15334" max="15338" width="14" style="329" customWidth="1"/>
    <col min="15339" max="15587" width="9" style="329"/>
    <col min="15588" max="15588" width="41.875" style="329" customWidth="1"/>
    <col min="15589" max="15589" width="6.875" style="329" customWidth="1"/>
    <col min="15590" max="15594" width="14" style="329" customWidth="1"/>
    <col min="15595" max="15843" width="9" style="329"/>
    <col min="15844" max="15844" width="41.875" style="329" customWidth="1"/>
    <col min="15845" max="15845" width="6.875" style="329" customWidth="1"/>
    <col min="15846" max="15850" width="14" style="329" customWidth="1"/>
    <col min="15851" max="16099" width="9" style="329"/>
    <col min="16100" max="16100" width="41.875" style="329" customWidth="1"/>
    <col min="16101" max="16101" width="6.875" style="329" customWidth="1"/>
    <col min="16102" max="16106" width="14" style="329" customWidth="1"/>
    <col min="16107" max="16360" width="9" style="329"/>
    <col min="16361" max="16380" width="8" style="329" customWidth="1"/>
    <col min="16381" max="16384" width="9" style="329"/>
  </cols>
  <sheetData>
    <row r="1" spans="1:5" ht="35.25" customHeight="1">
      <c r="A1" s="776" t="s">
        <v>617</v>
      </c>
      <c r="B1" s="776"/>
      <c r="C1" s="776"/>
      <c r="D1" s="776"/>
      <c r="E1" s="776"/>
    </row>
    <row r="2" spans="1:5" ht="35.25" customHeight="1">
      <c r="A2" s="776"/>
      <c r="B2" s="776"/>
      <c r="C2" s="776"/>
      <c r="D2" s="776"/>
      <c r="E2" s="776"/>
    </row>
    <row r="3" spans="1:5" ht="15.75">
      <c r="A3" s="327"/>
      <c r="B3" s="327"/>
      <c r="C3" s="327"/>
      <c r="D3" s="777" t="s">
        <v>357</v>
      </c>
      <c r="E3" s="777"/>
    </row>
    <row r="4" spans="1:5" ht="15.75" customHeight="1">
      <c r="A4" s="778" t="s">
        <v>363</v>
      </c>
      <c r="B4" s="780" t="s">
        <v>274</v>
      </c>
      <c r="C4" s="780" t="s">
        <v>613</v>
      </c>
      <c r="D4" s="780" t="s">
        <v>614</v>
      </c>
      <c r="E4" s="780"/>
    </row>
    <row r="5" spans="1:5" ht="47.25">
      <c r="A5" s="779"/>
      <c r="B5" s="780"/>
      <c r="C5" s="780"/>
      <c r="D5" s="591" t="s">
        <v>615</v>
      </c>
      <c r="E5" s="591" t="s">
        <v>616</v>
      </c>
    </row>
    <row r="6" spans="1:5" s="326" customFormat="1" ht="30" customHeight="1">
      <c r="A6" s="163" t="s">
        <v>190</v>
      </c>
      <c r="B6" s="276" t="s">
        <v>276</v>
      </c>
      <c r="C6" s="592">
        <v>63.14</v>
      </c>
      <c r="D6" s="592">
        <v>95</v>
      </c>
      <c r="E6" s="592">
        <v>66.489999999999995</v>
      </c>
    </row>
    <row r="7" spans="1:5" s="326" customFormat="1" ht="30" customHeight="1">
      <c r="A7" s="162" t="s">
        <v>77</v>
      </c>
      <c r="B7" s="277" t="s">
        <v>277</v>
      </c>
      <c r="C7" s="345">
        <v>76.989999999999995</v>
      </c>
      <c r="D7" s="345">
        <v>94.37</v>
      </c>
      <c r="E7" s="345">
        <v>83.21</v>
      </c>
    </row>
    <row r="8" spans="1:5" s="326" customFormat="1" ht="30" customHeight="1">
      <c r="A8" s="162" t="s">
        <v>78</v>
      </c>
      <c r="B8" s="277" t="s">
        <v>278</v>
      </c>
      <c r="C8" s="345">
        <v>14.77</v>
      </c>
      <c r="D8" s="345">
        <v>112.67</v>
      </c>
      <c r="E8" s="345">
        <v>24.54</v>
      </c>
    </row>
    <row r="9" spans="1:5" s="326" customFormat="1" ht="30" customHeight="1">
      <c r="A9" s="162" t="s">
        <v>79</v>
      </c>
      <c r="B9" s="277" t="s">
        <v>279</v>
      </c>
      <c r="C9" s="345">
        <v>88.44</v>
      </c>
      <c r="D9" s="345">
        <v>98.68</v>
      </c>
      <c r="E9" s="345">
        <v>100.94</v>
      </c>
    </row>
    <row r="10" spans="1:5" s="326" customFormat="1" ht="30" customHeight="1">
      <c r="A10" s="162" t="s">
        <v>80</v>
      </c>
      <c r="B10" s="277" t="s">
        <v>280</v>
      </c>
      <c r="C10" s="345">
        <v>56.34</v>
      </c>
      <c r="D10" s="345">
        <v>83.08</v>
      </c>
      <c r="E10" s="345">
        <v>95.04</v>
      </c>
    </row>
    <row r="11" spans="1:5" s="326" customFormat="1" ht="30" customHeight="1">
      <c r="A11" s="162" t="s">
        <v>81</v>
      </c>
      <c r="B11" s="277" t="s">
        <v>281</v>
      </c>
      <c r="C11" s="345">
        <v>39.81</v>
      </c>
      <c r="D11" s="345">
        <v>104.53</v>
      </c>
      <c r="E11" s="345">
        <v>37.22</v>
      </c>
    </row>
    <row r="12" spans="1:5" s="326" customFormat="1" ht="30" customHeight="1">
      <c r="A12" s="162" t="s">
        <v>82</v>
      </c>
      <c r="B12" s="277" t="s">
        <v>282</v>
      </c>
      <c r="C12" s="345">
        <v>153.96</v>
      </c>
      <c r="D12" s="345">
        <v>101.85</v>
      </c>
      <c r="E12" s="345">
        <v>153.69</v>
      </c>
    </row>
    <row r="13" spans="1:5" s="326" customFormat="1" ht="30" customHeight="1">
      <c r="A13" s="162" t="s">
        <v>84</v>
      </c>
      <c r="B13" s="277" t="s">
        <v>284</v>
      </c>
      <c r="C13" s="345">
        <v>101.5</v>
      </c>
      <c r="D13" s="345">
        <v>104.14</v>
      </c>
      <c r="E13" s="345">
        <v>125.81</v>
      </c>
    </row>
    <row r="14" spans="1:5" s="326" customFormat="1" ht="30" customHeight="1">
      <c r="A14" s="162" t="s">
        <v>85</v>
      </c>
      <c r="B14" s="277" t="s">
        <v>285</v>
      </c>
      <c r="C14" s="345">
        <v>111.09</v>
      </c>
      <c r="D14" s="345">
        <v>47.45</v>
      </c>
      <c r="E14" s="345">
        <v>259.18</v>
      </c>
    </row>
    <row r="15" spans="1:5" s="326" customFormat="1" ht="30" customHeight="1">
      <c r="A15" s="162" t="s">
        <v>86</v>
      </c>
      <c r="B15" s="277" t="s">
        <v>286</v>
      </c>
      <c r="C15" s="345">
        <v>65.47</v>
      </c>
      <c r="D15" s="345">
        <v>70.67</v>
      </c>
      <c r="E15" s="345">
        <v>36.71</v>
      </c>
    </row>
    <row r="16" spans="1:5" s="326" customFormat="1" ht="30" customHeight="1">
      <c r="A16" s="162" t="s">
        <v>87</v>
      </c>
      <c r="B16" s="277" t="s">
        <v>287</v>
      </c>
      <c r="C16" s="345">
        <v>79.680000000000007</v>
      </c>
      <c r="D16" s="345">
        <v>90.73</v>
      </c>
      <c r="E16" s="345">
        <v>79.319999999999993</v>
      </c>
    </row>
    <row r="17" spans="1:5" s="326" customFormat="1" ht="30" customHeight="1">
      <c r="A17" s="162" t="s">
        <v>88</v>
      </c>
      <c r="B17" s="277" t="s">
        <v>288</v>
      </c>
      <c r="C17" s="345">
        <v>50.42</v>
      </c>
      <c r="D17" s="345">
        <v>149.46</v>
      </c>
      <c r="E17" s="345">
        <v>48.75</v>
      </c>
    </row>
    <row r="18" spans="1:5" s="326" customFormat="1" ht="30" customHeight="1">
      <c r="A18" s="162" t="s">
        <v>89</v>
      </c>
      <c r="B18" s="277" t="s">
        <v>289</v>
      </c>
      <c r="C18" s="345">
        <v>133.51</v>
      </c>
      <c r="D18" s="345">
        <v>102.8</v>
      </c>
      <c r="E18" s="345">
        <v>136.72999999999999</v>
      </c>
    </row>
    <row r="19" spans="1:5" s="326" customFormat="1" ht="30" customHeight="1">
      <c r="A19" s="162" t="s">
        <v>91</v>
      </c>
      <c r="B19" s="277" t="s">
        <v>291</v>
      </c>
      <c r="C19" s="345">
        <v>1091.76</v>
      </c>
      <c r="D19" s="345">
        <v>115.21</v>
      </c>
      <c r="E19" s="345">
        <v>1179.6199999999999</v>
      </c>
    </row>
    <row r="20" spans="1:5" s="326" customFormat="1" ht="30" customHeight="1">
      <c r="A20" s="162" t="s">
        <v>92</v>
      </c>
      <c r="B20" s="277" t="s">
        <v>292</v>
      </c>
      <c r="C20" s="345">
        <v>45.84</v>
      </c>
      <c r="D20" s="345">
        <v>104.62</v>
      </c>
      <c r="E20" s="345">
        <v>42.71</v>
      </c>
    </row>
    <row r="21" spans="1:5" s="326" customFormat="1" ht="30" customHeight="1">
      <c r="A21" s="162" t="s">
        <v>93</v>
      </c>
      <c r="B21" s="277" t="s">
        <v>293</v>
      </c>
      <c r="C21" s="345">
        <v>52.85</v>
      </c>
      <c r="D21" s="345">
        <v>86.43</v>
      </c>
      <c r="E21" s="345">
        <v>43.03</v>
      </c>
    </row>
    <row r="22" spans="1:5" s="326" customFormat="1" ht="30" customHeight="1">
      <c r="A22" s="162" t="s">
        <v>94</v>
      </c>
      <c r="B22" s="277" t="s">
        <v>294</v>
      </c>
      <c r="C22" s="345">
        <v>42.99</v>
      </c>
      <c r="D22" s="345">
        <v>91.24</v>
      </c>
      <c r="E22" s="345">
        <v>61.42</v>
      </c>
    </row>
    <row r="23" spans="1:5" ht="30" customHeight="1">
      <c r="A23" s="162" t="s">
        <v>95</v>
      </c>
      <c r="B23" s="277" t="s">
        <v>295</v>
      </c>
      <c r="C23" s="345">
        <v>184.89</v>
      </c>
      <c r="D23" s="345">
        <v>99.28</v>
      </c>
      <c r="E23" s="345">
        <v>144.56</v>
      </c>
    </row>
    <row r="24" spans="1:5" ht="30" customHeight="1">
      <c r="A24" s="162" t="s">
        <v>96</v>
      </c>
      <c r="B24" s="277" t="s">
        <v>296</v>
      </c>
      <c r="C24" s="345">
        <v>46.11</v>
      </c>
      <c r="D24" s="345">
        <v>100</v>
      </c>
      <c r="E24" s="345">
        <v>55.32</v>
      </c>
    </row>
  </sheetData>
  <mergeCells count="6">
    <mergeCell ref="A1:E2"/>
    <mergeCell ref="D3:E3"/>
    <mergeCell ref="A4:A5"/>
    <mergeCell ref="B4:B5"/>
    <mergeCell ref="C4:C5"/>
    <mergeCell ref="D4:E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4"/>
  <sheetViews>
    <sheetView tabSelected="1" workbookViewId="0">
      <selection activeCell="K9" sqref="K9"/>
    </sheetView>
  </sheetViews>
  <sheetFormatPr defaultRowHeight="15.75"/>
  <cols>
    <col min="1" max="1" width="35.125" style="326" customWidth="1"/>
    <col min="2" max="2" width="8.375" style="326" customWidth="1"/>
    <col min="3" max="3" width="12.75" style="326" customWidth="1"/>
    <col min="4" max="5" width="12.875" style="326" customWidth="1"/>
    <col min="6" max="248" width="9" style="326"/>
    <col min="249" max="249" width="38.75" style="326" customWidth="1"/>
    <col min="250" max="250" width="9" style="326"/>
    <col min="251" max="255" width="12.75" style="326" customWidth="1"/>
    <col min="256" max="256" width="13.5" style="326" customWidth="1"/>
    <col min="257" max="504" width="9" style="326"/>
    <col min="505" max="505" width="38.75" style="326" customWidth="1"/>
    <col min="506" max="506" width="9" style="326"/>
    <col min="507" max="511" width="12.75" style="326" customWidth="1"/>
    <col min="512" max="512" width="13.5" style="326" customWidth="1"/>
    <col min="513" max="760" width="9" style="326"/>
    <col min="761" max="761" width="38.75" style="326" customWidth="1"/>
    <col min="762" max="762" width="9" style="326"/>
    <col min="763" max="767" width="12.75" style="326" customWidth="1"/>
    <col min="768" max="768" width="13.5" style="326" customWidth="1"/>
    <col min="769" max="1016" width="9" style="326"/>
    <col min="1017" max="1017" width="38.75" style="326" customWidth="1"/>
    <col min="1018" max="1018" width="9" style="326"/>
    <col min="1019" max="1023" width="12.75" style="326" customWidth="1"/>
    <col min="1024" max="1024" width="13.5" style="326" customWidth="1"/>
    <col min="1025" max="1272" width="9" style="326"/>
    <col min="1273" max="1273" width="38.75" style="326" customWidth="1"/>
    <col min="1274" max="1274" width="9" style="326"/>
    <col min="1275" max="1279" width="12.75" style="326" customWidth="1"/>
    <col min="1280" max="1280" width="13.5" style="326" customWidth="1"/>
    <col min="1281" max="1528" width="9" style="326"/>
    <col min="1529" max="1529" width="38.75" style="326" customWidth="1"/>
    <col min="1530" max="1530" width="9" style="326"/>
    <col min="1531" max="1535" width="12.75" style="326" customWidth="1"/>
    <col min="1536" max="1536" width="13.5" style="326" customWidth="1"/>
    <col min="1537" max="1784" width="9" style="326"/>
    <col min="1785" max="1785" width="38.75" style="326" customWidth="1"/>
    <col min="1786" max="1786" width="9" style="326"/>
    <col min="1787" max="1791" width="12.75" style="326" customWidth="1"/>
    <col min="1792" max="1792" width="13.5" style="326" customWidth="1"/>
    <col min="1793" max="2040" width="9" style="326"/>
    <col min="2041" max="2041" width="38.75" style="326" customWidth="1"/>
    <col min="2042" max="2042" width="9" style="326"/>
    <col min="2043" max="2047" width="12.75" style="326" customWidth="1"/>
    <col min="2048" max="2048" width="13.5" style="326" customWidth="1"/>
    <col min="2049" max="2296" width="9" style="326"/>
    <col min="2297" max="2297" width="38.75" style="326" customWidth="1"/>
    <col min="2298" max="2298" width="9" style="326"/>
    <col min="2299" max="2303" width="12.75" style="326" customWidth="1"/>
    <col min="2304" max="2304" width="13.5" style="326" customWidth="1"/>
    <col min="2305" max="2552" width="9" style="326"/>
    <col min="2553" max="2553" width="38.75" style="326" customWidth="1"/>
    <col min="2554" max="2554" width="9" style="326"/>
    <col min="2555" max="2559" width="12.75" style="326" customWidth="1"/>
    <col min="2560" max="2560" width="13.5" style="326" customWidth="1"/>
    <col min="2561" max="2808" width="9" style="326"/>
    <col min="2809" max="2809" width="38.75" style="326" customWidth="1"/>
    <col min="2810" max="2810" width="9" style="326"/>
    <col min="2811" max="2815" width="12.75" style="326" customWidth="1"/>
    <col min="2816" max="2816" width="13.5" style="326" customWidth="1"/>
    <col min="2817" max="3064" width="9" style="326"/>
    <col min="3065" max="3065" width="38.75" style="326" customWidth="1"/>
    <col min="3066" max="3066" width="9" style="326"/>
    <col min="3067" max="3071" width="12.75" style="326" customWidth="1"/>
    <col min="3072" max="3072" width="13.5" style="326" customWidth="1"/>
    <col min="3073" max="3320" width="9" style="326"/>
    <col min="3321" max="3321" width="38.75" style="326" customWidth="1"/>
    <col min="3322" max="3322" width="9" style="326"/>
    <col min="3323" max="3327" width="12.75" style="326" customWidth="1"/>
    <col min="3328" max="3328" width="13.5" style="326" customWidth="1"/>
    <col min="3329" max="3576" width="9" style="326"/>
    <col min="3577" max="3577" width="38.75" style="326" customWidth="1"/>
    <col min="3578" max="3578" width="9" style="326"/>
    <col min="3579" max="3583" width="12.75" style="326" customWidth="1"/>
    <col min="3584" max="3584" width="13.5" style="326" customWidth="1"/>
    <col min="3585" max="3832" width="9" style="326"/>
    <col min="3833" max="3833" width="38.75" style="326" customWidth="1"/>
    <col min="3834" max="3834" width="9" style="326"/>
    <col min="3835" max="3839" width="12.75" style="326" customWidth="1"/>
    <col min="3840" max="3840" width="13.5" style="326" customWidth="1"/>
    <col min="3841" max="4088" width="9" style="326"/>
    <col min="4089" max="4089" width="38.75" style="326" customWidth="1"/>
    <col min="4090" max="4090" width="9" style="326"/>
    <col min="4091" max="4095" width="12.75" style="326" customWidth="1"/>
    <col min="4096" max="4096" width="13.5" style="326" customWidth="1"/>
    <col min="4097" max="4344" width="9" style="326"/>
    <col min="4345" max="4345" width="38.75" style="326" customWidth="1"/>
    <col min="4346" max="4346" width="9" style="326"/>
    <col min="4347" max="4351" width="12.75" style="326" customWidth="1"/>
    <col min="4352" max="4352" width="13.5" style="326" customWidth="1"/>
    <col min="4353" max="4600" width="9" style="326"/>
    <col min="4601" max="4601" width="38.75" style="326" customWidth="1"/>
    <col min="4602" max="4602" width="9" style="326"/>
    <col min="4603" max="4607" width="12.75" style="326" customWidth="1"/>
    <col min="4608" max="4608" width="13.5" style="326" customWidth="1"/>
    <col min="4609" max="4856" width="9" style="326"/>
    <col min="4857" max="4857" width="38.75" style="326" customWidth="1"/>
    <col min="4858" max="4858" width="9" style="326"/>
    <col min="4859" max="4863" width="12.75" style="326" customWidth="1"/>
    <col min="4864" max="4864" width="13.5" style="326" customWidth="1"/>
    <col min="4865" max="5112" width="9" style="326"/>
    <col min="5113" max="5113" width="38.75" style="326" customWidth="1"/>
    <col min="5114" max="5114" width="9" style="326"/>
    <col min="5115" max="5119" width="12.75" style="326" customWidth="1"/>
    <col min="5120" max="5120" width="13.5" style="326" customWidth="1"/>
    <col min="5121" max="5368" width="9" style="326"/>
    <col min="5369" max="5369" width="38.75" style="326" customWidth="1"/>
    <col min="5370" max="5370" width="9" style="326"/>
    <col min="5371" max="5375" width="12.75" style="326" customWidth="1"/>
    <col min="5376" max="5376" width="13.5" style="326" customWidth="1"/>
    <col min="5377" max="5624" width="9" style="326"/>
    <col min="5625" max="5625" width="38.75" style="326" customWidth="1"/>
    <col min="5626" max="5626" width="9" style="326"/>
    <col min="5627" max="5631" width="12.75" style="326" customWidth="1"/>
    <col min="5632" max="5632" width="13.5" style="326" customWidth="1"/>
    <col min="5633" max="5880" width="9" style="326"/>
    <col min="5881" max="5881" width="38.75" style="326" customWidth="1"/>
    <col min="5882" max="5882" width="9" style="326"/>
    <col min="5883" max="5887" width="12.75" style="326" customWidth="1"/>
    <col min="5888" max="5888" width="13.5" style="326" customWidth="1"/>
    <col min="5889" max="6136" width="9" style="326"/>
    <col min="6137" max="6137" width="38.75" style="326" customWidth="1"/>
    <col min="6138" max="6138" width="9" style="326"/>
    <col min="6139" max="6143" width="12.75" style="326" customWidth="1"/>
    <col min="6144" max="6144" width="13.5" style="326" customWidth="1"/>
    <col min="6145" max="6392" width="9" style="326"/>
    <col min="6393" max="6393" width="38.75" style="326" customWidth="1"/>
    <col min="6394" max="6394" width="9" style="326"/>
    <col min="6395" max="6399" width="12.75" style="326" customWidth="1"/>
    <col min="6400" max="6400" width="13.5" style="326" customWidth="1"/>
    <col min="6401" max="6648" width="9" style="326"/>
    <col min="6649" max="6649" width="38.75" style="326" customWidth="1"/>
    <col min="6650" max="6650" width="9" style="326"/>
    <col min="6651" max="6655" width="12.75" style="326" customWidth="1"/>
    <col min="6656" max="6656" width="13.5" style="326" customWidth="1"/>
    <col min="6657" max="6904" width="9" style="326"/>
    <col min="6905" max="6905" width="38.75" style="326" customWidth="1"/>
    <col min="6906" max="6906" width="9" style="326"/>
    <col min="6907" max="6911" width="12.75" style="326" customWidth="1"/>
    <col min="6912" max="6912" width="13.5" style="326" customWidth="1"/>
    <col min="6913" max="7160" width="9" style="326"/>
    <col min="7161" max="7161" width="38.75" style="326" customWidth="1"/>
    <col min="7162" max="7162" width="9" style="326"/>
    <col min="7163" max="7167" width="12.75" style="326" customWidth="1"/>
    <col min="7168" max="7168" width="13.5" style="326" customWidth="1"/>
    <col min="7169" max="7416" width="9" style="326"/>
    <col min="7417" max="7417" width="38.75" style="326" customWidth="1"/>
    <col min="7418" max="7418" width="9" style="326"/>
    <col min="7419" max="7423" width="12.75" style="326" customWidth="1"/>
    <col min="7424" max="7424" width="13.5" style="326" customWidth="1"/>
    <col min="7425" max="7672" width="9" style="326"/>
    <col min="7673" max="7673" width="38.75" style="326" customWidth="1"/>
    <col min="7674" max="7674" width="9" style="326"/>
    <col min="7675" max="7679" width="12.75" style="326" customWidth="1"/>
    <col min="7680" max="7680" width="13.5" style="326" customWidth="1"/>
    <col min="7681" max="7928" width="9" style="326"/>
    <col min="7929" max="7929" width="38.75" style="326" customWidth="1"/>
    <col min="7930" max="7930" width="9" style="326"/>
    <col min="7931" max="7935" width="12.75" style="326" customWidth="1"/>
    <col min="7936" max="7936" width="13.5" style="326" customWidth="1"/>
    <col min="7937" max="8184" width="9" style="326"/>
    <col min="8185" max="8185" width="38.75" style="326" customWidth="1"/>
    <col min="8186" max="8186" width="9" style="326"/>
    <col min="8187" max="8191" width="12.75" style="326" customWidth="1"/>
    <col min="8192" max="8192" width="13.5" style="326" customWidth="1"/>
    <col min="8193" max="8440" width="9" style="326"/>
    <col min="8441" max="8441" width="38.75" style="326" customWidth="1"/>
    <col min="8442" max="8442" width="9" style="326"/>
    <col min="8443" max="8447" width="12.75" style="326" customWidth="1"/>
    <col min="8448" max="8448" width="13.5" style="326" customWidth="1"/>
    <col min="8449" max="8696" width="9" style="326"/>
    <col min="8697" max="8697" width="38.75" style="326" customWidth="1"/>
    <col min="8698" max="8698" width="9" style="326"/>
    <col min="8699" max="8703" width="12.75" style="326" customWidth="1"/>
    <col min="8704" max="8704" width="13.5" style="326" customWidth="1"/>
    <col min="8705" max="8952" width="9" style="326"/>
    <col min="8953" max="8953" width="38.75" style="326" customWidth="1"/>
    <col min="8954" max="8954" width="9" style="326"/>
    <col min="8955" max="8959" width="12.75" style="326" customWidth="1"/>
    <col min="8960" max="8960" width="13.5" style="326" customWidth="1"/>
    <col min="8961" max="9208" width="9" style="326"/>
    <col min="9209" max="9209" width="38.75" style="326" customWidth="1"/>
    <col min="9210" max="9210" width="9" style="326"/>
    <col min="9211" max="9215" width="12.75" style="326" customWidth="1"/>
    <col min="9216" max="9216" width="13.5" style="326" customWidth="1"/>
    <col min="9217" max="9464" width="9" style="326"/>
    <col min="9465" max="9465" width="38.75" style="326" customWidth="1"/>
    <col min="9466" max="9466" width="9" style="326"/>
    <col min="9467" max="9471" width="12.75" style="326" customWidth="1"/>
    <col min="9472" max="9472" width="13.5" style="326" customWidth="1"/>
    <col min="9473" max="9720" width="9" style="326"/>
    <col min="9721" max="9721" width="38.75" style="326" customWidth="1"/>
    <col min="9722" max="9722" width="9" style="326"/>
    <col min="9723" max="9727" width="12.75" style="326" customWidth="1"/>
    <col min="9728" max="9728" width="13.5" style="326" customWidth="1"/>
    <col min="9729" max="9976" width="9" style="326"/>
    <col min="9977" max="9977" width="38.75" style="326" customWidth="1"/>
    <col min="9978" max="9978" width="9" style="326"/>
    <col min="9979" max="9983" width="12.75" style="326" customWidth="1"/>
    <col min="9984" max="9984" width="13.5" style="326" customWidth="1"/>
    <col min="9985" max="10232" width="9" style="326"/>
    <col min="10233" max="10233" width="38.75" style="326" customWidth="1"/>
    <col min="10234" max="10234" width="9" style="326"/>
    <col min="10235" max="10239" width="12.75" style="326" customWidth="1"/>
    <col min="10240" max="10240" width="13.5" style="326" customWidth="1"/>
    <col min="10241" max="10488" width="9" style="326"/>
    <col min="10489" max="10489" width="38.75" style="326" customWidth="1"/>
    <col min="10490" max="10490" width="9" style="326"/>
    <col min="10491" max="10495" width="12.75" style="326" customWidth="1"/>
    <col min="10496" max="10496" width="13.5" style="326" customWidth="1"/>
    <col min="10497" max="10744" width="9" style="326"/>
    <col min="10745" max="10745" width="38.75" style="326" customWidth="1"/>
    <col min="10746" max="10746" width="9" style="326"/>
    <col min="10747" max="10751" width="12.75" style="326" customWidth="1"/>
    <col min="10752" max="10752" width="13.5" style="326" customWidth="1"/>
    <col min="10753" max="11000" width="9" style="326"/>
    <col min="11001" max="11001" width="38.75" style="326" customWidth="1"/>
    <col min="11002" max="11002" width="9" style="326"/>
    <col min="11003" max="11007" width="12.75" style="326" customWidth="1"/>
    <col min="11008" max="11008" width="13.5" style="326" customWidth="1"/>
    <col min="11009" max="11256" width="9" style="326"/>
    <col min="11257" max="11257" width="38.75" style="326" customWidth="1"/>
    <col min="11258" max="11258" width="9" style="326"/>
    <col min="11259" max="11263" width="12.75" style="326" customWidth="1"/>
    <col min="11264" max="11264" width="13.5" style="326" customWidth="1"/>
    <col min="11265" max="11512" width="9" style="326"/>
    <col min="11513" max="11513" width="38.75" style="326" customWidth="1"/>
    <col min="11514" max="11514" width="9" style="326"/>
    <col min="11515" max="11519" width="12.75" style="326" customWidth="1"/>
    <col min="11520" max="11520" width="13.5" style="326" customWidth="1"/>
    <col min="11521" max="11768" width="9" style="326"/>
    <col min="11769" max="11769" width="38.75" style="326" customWidth="1"/>
    <col min="11770" max="11770" width="9" style="326"/>
    <col min="11771" max="11775" width="12.75" style="326" customWidth="1"/>
    <col min="11776" max="11776" width="13.5" style="326" customWidth="1"/>
    <col min="11777" max="12024" width="9" style="326"/>
    <col min="12025" max="12025" width="38.75" style="326" customWidth="1"/>
    <col min="12026" max="12026" width="9" style="326"/>
    <col min="12027" max="12031" width="12.75" style="326" customWidth="1"/>
    <col min="12032" max="12032" width="13.5" style="326" customWidth="1"/>
    <col min="12033" max="12280" width="9" style="326"/>
    <col min="12281" max="12281" width="38.75" style="326" customWidth="1"/>
    <col min="12282" max="12282" width="9" style="326"/>
    <col min="12283" max="12287" width="12.75" style="326" customWidth="1"/>
    <col min="12288" max="12288" width="13.5" style="326" customWidth="1"/>
    <col min="12289" max="12536" width="9" style="326"/>
    <col min="12537" max="12537" width="38.75" style="326" customWidth="1"/>
    <col min="12538" max="12538" width="9" style="326"/>
    <col min="12539" max="12543" width="12.75" style="326" customWidth="1"/>
    <col min="12544" max="12544" width="13.5" style="326" customWidth="1"/>
    <col min="12545" max="12792" width="9" style="326"/>
    <col min="12793" max="12793" width="38.75" style="326" customWidth="1"/>
    <col min="12794" max="12794" width="9" style="326"/>
    <col min="12795" max="12799" width="12.75" style="326" customWidth="1"/>
    <col min="12800" max="12800" width="13.5" style="326" customWidth="1"/>
    <col min="12801" max="13048" width="9" style="326"/>
    <col min="13049" max="13049" width="38.75" style="326" customWidth="1"/>
    <col min="13050" max="13050" width="9" style="326"/>
    <col min="13051" max="13055" width="12.75" style="326" customWidth="1"/>
    <col min="13056" max="13056" width="13.5" style="326" customWidth="1"/>
    <col min="13057" max="13304" width="9" style="326"/>
    <col min="13305" max="13305" width="38.75" style="326" customWidth="1"/>
    <col min="13306" max="13306" width="9" style="326"/>
    <col min="13307" max="13311" width="12.75" style="326" customWidth="1"/>
    <col min="13312" max="13312" width="13.5" style="326" customWidth="1"/>
    <col min="13313" max="13560" width="9" style="326"/>
    <col min="13561" max="13561" width="38.75" style="326" customWidth="1"/>
    <col min="13562" max="13562" width="9" style="326"/>
    <col min="13563" max="13567" width="12.75" style="326" customWidth="1"/>
    <col min="13568" max="13568" width="13.5" style="326" customWidth="1"/>
    <col min="13569" max="13816" width="9" style="326"/>
    <col min="13817" max="13817" width="38.75" style="326" customWidth="1"/>
    <col min="13818" max="13818" width="9" style="326"/>
    <col min="13819" max="13823" width="12.75" style="326" customWidth="1"/>
    <col min="13824" max="13824" width="13.5" style="326" customWidth="1"/>
    <col min="13825" max="14072" width="9" style="326"/>
    <col min="14073" max="14073" width="38.75" style="326" customWidth="1"/>
    <col min="14074" max="14074" width="9" style="326"/>
    <col min="14075" max="14079" width="12.75" style="326" customWidth="1"/>
    <col min="14080" max="14080" width="13.5" style="326" customWidth="1"/>
    <col min="14081" max="14328" width="9" style="326"/>
    <col min="14329" max="14329" width="38.75" style="326" customWidth="1"/>
    <col min="14330" max="14330" width="9" style="326"/>
    <col min="14331" max="14335" width="12.75" style="326" customWidth="1"/>
    <col min="14336" max="14336" width="13.5" style="326" customWidth="1"/>
    <col min="14337" max="14584" width="9" style="326"/>
    <col min="14585" max="14585" width="38.75" style="326" customWidth="1"/>
    <col min="14586" max="14586" width="9" style="326"/>
    <col min="14587" max="14591" width="12.75" style="326" customWidth="1"/>
    <col min="14592" max="14592" width="13.5" style="326" customWidth="1"/>
    <col min="14593" max="14840" width="9" style="326"/>
    <col min="14841" max="14841" width="38.75" style="326" customWidth="1"/>
    <col min="14842" max="14842" width="9" style="326"/>
    <col min="14843" max="14847" width="12.75" style="326" customWidth="1"/>
    <col min="14848" max="14848" width="13.5" style="326" customWidth="1"/>
    <col min="14849" max="15096" width="9" style="326"/>
    <col min="15097" max="15097" width="38.75" style="326" customWidth="1"/>
    <col min="15098" max="15098" width="9" style="326"/>
    <col min="15099" max="15103" width="12.75" style="326" customWidth="1"/>
    <col min="15104" max="15104" width="13.5" style="326" customWidth="1"/>
    <col min="15105" max="15352" width="9" style="326"/>
    <col min="15353" max="15353" width="38.75" style="326" customWidth="1"/>
    <col min="15354" max="15354" width="9" style="326"/>
    <col min="15355" max="15359" width="12.75" style="326" customWidth="1"/>
    <col min="15360" max="15360" width="13.5" style="326" customWidth="1"/>
    <col min="15361" max="15608" width="9" style="326"/>
    <col min="15609" max="15609" width="38.75" style="326" customWidth="1"/>
    <col min="15610" max="15610" width="9" style="326"/>
    <col min="15611" max="15615" width="12.75" style="326" customWidth="1"/>
    <col min="15616" max="15616" width="13.5" style="326" customWidth="1"/>
    <col min="15617" max="15864" width="9" style="326"/>
    <col min="15865" max="15865" width="38.75" style="326" customWidth="1"/>
    <col min="15866" max="15866" width="9" style="326"/>
    <col min="15867" max="15871" width="12.75" style="326" customWidth="1"/>
    <col min="15872" max="15872" width="13.5" style="326" customWidth="1"/>
    <col min="15873" max="16120" width="9" style="326"/>
    <col min="16121" max="16121" width="38.75" style="326" customWidth="1"/>
    <col min="16122" max="16122" width="9" style="326"/>
    <col min="16123" max="16127" width="12.75" style="326" customWidth="1"/>
    <col min="16128" max="16128" width="13.5" style="326" customWidth="1"/>
    <col min="16129" max="16384" width="9" style="326"/>
  </cols>
  <sheetData>
    <row r="1" spans="1:5">
      <c r="A1" s="776" t="s">
        <v>618</v>
      </c>
      <c r="B1" s="776"/>
      <c r="C1" s="776"/>
      <c r="D1" s="776"/>
      <c r="E1" s="776"/>
    </row>
    <row r="2" spans="1:5" ht="36.75" customHeight="1">
      <c r="A2" s="776"/>
      <c r="B2" s="776"/>
      <c r="C2" s="776"/>
      <c r="D2" s="776"/>
      <c r="E2" s="776"/>
    </row>
    <row r="3" spans="1:5">
      <c r="A3" s="327"/>
      <c r="B3" s="327"/>
      <c r="C3" s="327"/>
      <c r="D3" s="328"/>
      <c r="E3" s="850" t="s">
        <v>357</v>
      </c>
    </row>
    <row r="4" spans="1:5" ht="15.75" customHeight="1">
      <c r="A4" s="779" t="s">
        <v>363</v>
      </c>
      <c r="B4" s="782" t="s">
        <v>274</v>
      </c>
      <c r="C4" s="782" t="s">
        <v>619</v>
      </c>
      <c r="D4" s="780" t="s">
        <v>620</v>
      </c>
      <c r="E4" s="780"/>
    </row>
    <row r="5" spans="1:5" s="329" customFormat="1" ht="31.5">
      <c r="A5" s="781"/>
      <c r="B5" s="783"/>
      <c r="C5" s="783"/>
      <c r="D5" s="593" t="s">
        <v>615</v>
      </c>
      <c r="E5" s="593" t="s">
        <v>616</v>
      </c>
    </row>
    <row r="6" spans="1:5" ht="30" customHeight="1">
      <c r="A6" s="163" t="s">
        <v>76</v>
      </c>
      <c r="B6" s="276" t="s">
        <v>276</v>
      </c>
      <c r="C6" s="344">
        <v>114.15</v>
      </c>
      <c r="D6" s="344">
        <v>75.459999999999994</v>
      </c>
      <c r="E6" s="344">
        <v>86.17</v>
      </c>
    </row>
    <row r="7" spans="1:5" ht="30" customHeight="1">
      <c r="A7" s="162" t="s">
        <v>77</v>
      </c>
      <c r="B7" s="277" t="s">
        <v>277</v>
      </c>
      <c r="C7" s="345">
        <v>153.29</v>
      </c>
      <c r="D7" s="345">
        <v>105.44</v>
      </c>
      <c r="E7" s="345">
        <v>174.08</v>
      </c>
    </row>
    <row r="8" spans="1:5" ht="30" customHeight="1">
      <c r="A8" s="162" t="s">
        <v>78</v>
      </c>
      <c r="B8" s="277" t="s">
        <v>278</v>
      </c>
      <c r="C8" s="345">
        <v>60.99</v>
      </c>
      <c r="D8" s="345">
        <v>100.01</v>
      </c>
      <c r="E8" s="345">
        <v>75.08</v>
      </c>
    </row>
    <row r="9" spans="1:5" ht="30" customHeight="1">
      <c r="A9" s="162" t="s">
        <v>79</v>
      </c>
      <c r="B9" s="277" t="s">
        <v>279</v>
      </c>
      <c r="C9" s="345">
        <v>138.30000000000001</v>
      </c>
      <c r="D9" s="345">
        <v>81.16</v>
      </c>
      <c r="E9" s="345">
        <v>83.3</v>
      </c>
    </row>
    <row r="10" spans="1:5" ht="30" customHeight="1">
      <c r="A10" s="162" t="s">
        <v>80</v>
      </c>
      <c r="B10" s="277" t="s">
        <v>280</v>
      </c>
      <c r="C10" s="345">
        <v>140.75</v>
      </c>
      <c r="D10" s="345">
        <v>83.38</v>
      </c>
      <c r="E10" s="345">
        <v>81.72</v>
      </c>
    </row>
    <row r="11" spans="1:5" ht="30" customHeight="1">
      <c r="A11" s="162" t="s">
        <v>81</v>
      </c>
      <c r="B11" s="277" t="s">
        <v>281</v>
      </c>
      <c r="C11" s="345">
        <v>58.98</v>
      </c>
      <c r="D11" s="345">
        <v>101.99</v>
      </c>
      <c r="E11" s="345">
        <v>65.3</v>
      </c>
    </row>
    <row r="12" spans="1:5" ht="30" customHeight="1">
      <c r="A12" s="162" t="s">
        <v>82</v>
      </c>
      <c r="B12" s="277" t="s">
        <v>282</v>
      </c>
      <c r="C12" s="345">
        <v>84.48</v>
      </c>
      <c r="D12" s="345">
        <v>88.77</v>
      </c>
      <c r="E12" s="345">
        <v>74.47</v>
      </c>
    </row>
    <row r="13" spans="1:5" ht="30" customHeight="1">
      <c r="A13" s="162" t="s">
        <v>84</v>
      </c>
      <c r="B13" s="277" t="s">
        <v>284</v>
      </c>
      <c r="C13" s="345">
        <v>300.89</v>
      </c>
      <c r="D13" s="345">
        <v>61.64</v>
      </c>
      <c r="E13" s="345">
        <v>188.76</v>
      </c>
    </row>
    <row r="14" spans="1:5" ht="30" customHeight="1">
      <c r="A14" s="162" t="s">
        <v>85</v>
      </c>
      <c r="B14" s="277" t="s">
        <v>285</v>
      </c>
      <c r="C14" s="345">
        <v>123.57</v>
      </c>
      <c r="D14" s="345">
        <v>70.27</v>
      </c>
      <c r="E14" s="345">
        <v>82.41</v>
      </c>
    </row>
    <row r="15" spans="1:5" ht="30" customHeight="1">
      <c r="A15" s="162" t="s">
        <v>86</v>
      </c>
      <c r="B15" s="277" t="s">
        <v>286</v>
      </c>
      <c r="C15" s="345">
        <v>105.09</v>
      </c>
      <c r="D15" s="345">
        <v>82.36</v>
      </c>
      <c r="E15" s="345">
        <v>92.62</v>
      </c>
    </row>
    <row r="16" spans="1:5" ht="30" customHeight="1">
      <c r="A16" s="162" t="s">
        <v>87</v>
      </c>
      <c r="B16" s="277" t="s">
        <v>287</v>
      </c>
      <c r="C16" s="345">
        <v>124.22</v>
      </c>
      <c r="D16" s="345">
        <v>57.75</v>
      </c>
      <c r="E16" s="345">
        <v>70.39</v>
      </c>
    </row>
    <row r="17" spans="1:5" ht="30" customHeight="1">
      <c r="A17" s="162" t="s">
        <v>88</v>
      </c>
      <c r="B17" s="277" t="s">
        <v>288</v>
      </c>
      <c r="C17" s="345">
        <v>89.61</v>
      </c>
      <c r="D17" s="345">
        <v>71.5</v>
      </c>
      <c r="E17" s="345">
        <v>106.13</v>
      </c>
    </row>
    <row r="18" spans="1:5" ht="30" customHeight="1">
      <c r="A18" s="162" t="s">
        <v>89</v>
      </c>
      <c r="B18" s="277" t="s">
        <v>289</v>
      </c>
      <c r="C18" s="345">
        <v>120.37</v>
      </c>
      <c r="D18" s="345">
        <v>86.72</v>
      </c>
      <c r="E18" s="345">
        <v>99.15</v>
      </c>
    </row>
    <row r="19" spans="1:5" ht="30" customHeight="1">
      <c r="A19" s="162" t="s">
        <v>91</v>
      </c>
      <c r="B19" s="277" t="s">
        <v>291</v>
      </c>
      <c r="C19" s="345">
        <v>592.54</v>
      </c>
      <c r="D19" s="345">
        <v>91.18</v>
      </c>
      <c r="E19" s="345">
        <v>562.63</v>
      </c>
    </row>
    <row r="20" spans="1:5" ht="30" customHeight="1">
      <c r="A20" s="162" t="s">
        <v>92</v>
      </c>
      <c r="B20" s="277" t="s">
        <v>292</v>
      </c>
      <c r="C20" s="345">
        <v>1911.43</v>
      </c>
      <c r="D20" s="345">
        <v>63.9</v>
      </c>
      <c r="E20" s="345">
        <v>1436.4</v>
      </c>
    </row>
    <row r="21" spans="1:5" ht="30" customHeight="1">
      <c r="A21" s="162" t="s">
        <v>93</v>
      </c>
      <c r="B21" s="277" t="s">
        <v>293</v>
      </c>
      <c r="C21" s="345">
        <v>79.66</v>
      </c>
      <c r="D21" s="345">
        <v>64.55</v>
      </c>
      <c r="E21" s="345">
        <v>109.17</v>
      </c>
    </row>
    <row r="22" spans="1:5" ht="30" customHeight="1">
      <c r="A22" s="162" t="s">
        <v>94</v>
      </c>
      <c r="B22" s="277" t="s">
        <v>294</v>
      </c>
      <c r="C22" s="345">
        <v>123.84</v>
      </c>
      <c r="D22" s="345">
        <v>79.180000000000007</v>
      </c>
      <c r="E22" s="345">
        <v>71.44</v>
      </c>
    </row>
    <row r="23" spans="1:5" ht="30" customHeight="1">
      <c r="A23" s="162" t="s">
        <v>95</v>
      </c>
      <c r="B23" s="277" t="s">
        <v>295</v>
      </c>
      <c r="C23" s="345">
        <v>198.93</v>
      </c>
      <c r="D23" s="345">
        <v>97.11</v>
      </c>
      <c r="E23" s="345">
        <v>58.54</v>
      </c>
    </row>
    <row r="24" spans="1:5" ht="30" customHeight="1">
      <c r="A24" s="162" t="s">
        <v>96</v>
      </c>
      <c r="B24" s="277" t="s">
        <v>296</v>
      </c>
      <c r="C24" s="345">
        <v>160.63999999999999</v>
      </c>
      <c r="D24" s="345">
        <v>73.92</v>
      </c>
      <c r="E24" s="345">
        <v>129.57</v>
      </c>
    </row>
  </sheetData>
  <mergeCells count="5">
    <mergeCell ref="A4:A5"/>
    <mergeCell ref="B4:B5"/>
    <mergeCell ref="C4:C5"/>
    <mergeCell ref="D4:E4"/>
    <mergeCell ref="A1:E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9"/>
  <sheetViews>
    <sheetView workbookViewId="0">
      <pane xSplit="1" ySplit="4" topLeftCell="B5" activePane="bottomRight" state="frozen"/>
      <selection activeCell="P20" sqref="P20"/>
      <selection pane="topRight" activeCell="P20" sqref="P20"/>
      <selection pane="bottomLeft" activeCell="P20" sqref="P20"/>
      <selection pane="bottomRight" activeCell="D8" sqref="D8"/>
    </sheetView>
  </sheetViews>
  <sheetFormatPr defaultRowHeight="24.95" customHeight="1"/>
  <cols>
    <col min="1" max="1" width="31.125" customWidth="1"/>
    <col min="2" max="2" width="9.25" customWidth="1"/>
    <col min="3" max="3" width="11.75" customWidth="1"/>
    <col min="4" max="4" width="12.875" customWidth="1"/>
    <col min="5" max="5" width="10" style="264" customWidth="1"/>
    <col min="6" max="6" width="10.125" style="264" customWidth="1"/>
    <col min="7" max="8" width="12.5" style="264" customWidth="1"/>
  </cols>
  <sheetData>
    <row r="1" spans="1:12" s="192" customFormat="1" ht="24.95" customHeight="1">
      <c r="A1" s="723" t="s">
        <v>531</v>
      </c>
      <c r="B1" s="723"/>
      <c r="C1" s="723"/>
      <c r="D1" s="784"/>
      <c r="E1" s="784"/>
      <c r="F1" s="784"/>
      <c r="G1" s="784"/>
      <c r="H1" s="346"/>
    </row>
    <row r="2" spans="1:12" s="194" customFormat="1" ht="24.95" customHeight="1">
      <c r="A2" s="193"/>
      <c r="B2" s="193"/>
      <c r="C2" s="193"/>
      <c r="D2" s="193"/>
      <c r="E2" s="255"/>
      <c r="F2" s="255"/>
      <c r="G2" s="255"/>
      <c r="H2" s="255"/>
    </row>
    <row r="3" spans="1:12" s="194" customFormat="1" ht="24.95" customHeight="1">
      <c r="A3" s="785"/>
      <c r="B3" s="788" t="s">
        <v>317</v>
      </c>
      <c r="C3" s="790" t="s">
        <v>185</v>
      </c>
      <c r="D3" s="790" t="s">
        <v>252</v>
      </c>
      <c r="E3" s="787" t="s">
        <v>73</v>
      </c>
      <c r="F3" s="787"/>
      <c r="G3" s="787"/>
      <c r="H3" s="352"/>
    </row>
    <row r="4" spans="1:12" s="194" customFormat="1" ht="45.75" customHeight="1">
      <c r="A4" s="786"/>
      <c r="B4" s="789"/>
      <c r="C4" s="791"/>
      <c r="D4" s="791"/>
      <c r="E4" s="280" t="s">
        <v>318</v>
      </c>
      <c r="F4" s="281" t="s">
        <v>186</v>
      </c>
      <c r="G4" s="281" t="s">
        <v>319</v>
      </c>
      <c r="H4" s="352"/>
    </row>
    <row r="5" spans="1:12" s="156" customFormat="1" ht="39.75" customHeight="1">
      <c r="A5" s="196" t="s">
        <v>187</v>
      </c>
      <c r="B5" s="256"/>
      <c r="C5" s="257"/>
      <c r="D5" s="257"/>
      <c r="E5" s="258"/>
      <c r="F5" s="258"/>
      <c r="G5" s="258"/>
      <c r="H5" s="258"/>
      <c r="I5" s="259"/>
    </row>
    <row r="6" spans="1:12" s="156" customFormat="1" ht="24.95" customHeight="1">
      <c r="A6" s="196" t="s">
        <v>188</v>
      </c>
      <c r="B6" s="251"/>
      <c r="C6" s="251"/>
      <c r="D6" s="251"/>
      <c r="E6" s="251"/>
      <c r="F6" s="251"/>
      <c r="G6" s="251"/>
      <c r="H6" s="251"/>
      <c r="J6" s="197"/>
      <c r="K6" s="197"/>
    </row>
    <row r="7" spans="1:12" s="198" customFormat="1" ht="24.95" customHeight="1">
      <c r="A7" s="216" t="s">
        <v>189</v>
      </c>
      <c r="B7" s="251"/>
      <c r="C7" s="251"/>
      <c r="D7" s="251"/>
      <c r="E7" s="225"/>
      <c r="F7" s="225"/>
      <c r="G7" s="260"/>
      <c r="H7" s="260"/>
      <c r="I7" s="219"/>
    </row>
    <row r="8" spans="1:12" s="198" customFormat="1" ht="24.95" customHeight="1">
      <c r="A8" s="216" t="s">
        <v>0</v>
      </c>
      <c r="B8" s="385"/>
      <c r="C8" s="385"/>
      <c r="D8" s="251"/>
      <c r="E8" s="225"/>
      <c r="F8" s="225"/>
      <c r="G8" s="260"/>
      <c r="H8" s="260"/>
      <c r="I8" s="219"/>
      <c r="J8" s="261"/>
      <c r="K8" s="261"/>
      <c r="L8" s="261"/>
    </row>
    <row r="9" spans="1:12" s="156" customFormat="1" ht="24.95" customHeight="1">
      <c r="A9" s="216" t="s">
        <v>190</v>
      </c>
      <c r="B9" s="386"/>
      <c r="C9" s="386"/>
      <c r="D9" s="385"/>
      <c r="E9" s="266"/>
      <c r="F9" s="266"/>
      <c r="G9" s="260"/>
      <c r="H9" s="260"/>
      <c r="I9" s="219"/>
      <c r="J9" s="262"/>
      <c r="K9" s="187"/>
      <c r="L9" s="187"/>
    </row>
    <row r="10" spans="1:12" s="156" customFormat="1" ht="47.25" customHeight="1">
      <c r="A10" s="362" t="s">
        <v>191</v>
      </c>
      <c r="B10" s="387"/>
      <c r="C10" s="387"/>
      <c r="D10" s="390"/>
      <c r="E10" s="234"/>
      <c r="F10" s="234"/>
      <c r="G10" s="391"/>
      <c r="H10" s="252"/>
      <c r="I10" s="219"/>
      <c r="J10" s="261"/>
    </row>
    <row r="11" spans="1:12" s="156" customFormat="1" ht="33" customHeight="1">
      <c r="A11" s="263" t="s">
        <v>98</v>
      </c>
      <c r="B11" s="387"/>
      <c r="C11" s="387"/>
      <c r="D11" s="387"/>
      <c r="E11" s="234"/>
      <c r="F11" s="234"/>
      <c r="G11" s="387"/>
      <c r="H11" s="251"/>
      <c r="I11" s="219"/>
      <c r="J11" s="261"/>
    </row>
    <row r="12" spans="1:12" s="156" customFormat="1" ht="24.95" customHeight="1">
      <c r="A12" s="216" t="s">
        <v>192</v>
      </c>
      <c r="B12" s="390"/>
      <c r="C12" s="390"/>
      <c r="D12" s="387"/>
      <c r="E12" s="201"/>
      <c r="F12" s="201"/>
      <c r="G12" s="388"/>
      <c r="H12" s="260"/>
      <c r="I12" s="219"/>
      <c r="J12" s="261"/>
    </row>
    <row r="13" spans="1:12" s="156" customFormat="1" ht="43.5" customHeight="1">
      <c r="A13" s="263" t="s">
        <v>253</v>
      </c>
      <c r="B13" s="414"/>
      <c r="C13" s="414"/>
      <c r="D13" s="414"/>
      <c r="E13" s="415"/>
      <c r="F13" s="415"/>
      <c r="G13" s="416"/>
      <c r="H13" s="417"/>
      <c r="I13" s="418"/>
      <c r="J13" s="420"/>
      <c r="K13" s="420"/>
      <c r="L13" s="420"/>
    </row>
    <row r="14" spans="1:12" s="156" customFormat="1" ht="24.95" customHeight="1">
      <c r="A14" s="216" t="s">
        <v>193</v>
      </c>
      <c r="B14" s="414"/>
      <c r="C14" s="414"/>
      <c r="D14" s="414"/>
      <c r="E14" s="415"/>
      <c r="F14" s="415"/>
      <c r="G14" s="416"/>
      <c r="H14" s="417"/>
      <c r="I14" s="418"/>
      <c r="J14" s="419"/>
      <c r="K14" s="419"/>
      <c r="L14" s="419"/>
    </row>
    <row r="15" spans="1:12" s="156" customFormat="1" ht="24.95" customHeight="1">
      <c r="A15" s="216" t="s">
        <v>194</v>
      </c>
      <c r="B15" s="414"/>
      <c r="C15" s="414"/>
      <c r="D15" s="414"/>
      <c r="E15" s="415"/>
      <c r="F15" s="415"/>
      <c r="G15" s="416"/>
      <c r="H15" s="417"/>
      <c r="I15" s="418"/>
    </row>
    <row r="16" spans="1:12" s="156" customFormat="1" ht="24.95" customHeight="1">
      <c r="A16" s="199" t="s">
        <v>195</v>
      </c>
      <c r="B16" s="414"/>
      <c r="C16" s="414"/>
      <c r="D16" s="414"/>
      <c r="E16" s="234"/>
      <c r="F16" s="234"/>
      <c r="G16" s="416"/>
      <c r="H16" s="417"/>
      <c r="I16" s="418"/>
    </row>
    <row r="17" spans="1:10" s="156" customFormat="1" ht="37.5" customHeight="1">
      <c r="A17" s="199" t="s">
        <v>196</v>
      </c>
      <c r="B17" s="387"/>
      <c r="C17" s="387"/>
      <c r="D17" s="414"/>
      <c r="E17" s="234"/>
      <c r="F17" s="234"/>
      <c r="G17" s="388"/>
      <c r="H17" s="260"/>
      <c r="I17" s="418"/>
    </row>
    <row r="18" spans="1:10" s="156" customFormat="1" ht="27.75" customHeight="1">
      <c r="A18" s="216" t="s">
        <v>197</v>
      </c>
      <c r="B18" s="414"/>
      <c r="C18" s="414"/>
      <c r="D18" s="387"/>
      <c r="E18" s="415"/>
      <c r="F18" s="415"/>
      <c r="G18" s="388"/>
      <c r="H18" s="260"/>
      <c r="I18" s="418"/>
    </row>
    <row r="19" spans="1:10" s="156" customFormat="1" ht="30" customHeight="1">
      <c r="A19" s="199" t="s">
        <v>198</v>
      </c>
      <c r="B19" s="390"/>
      <c r="C19" s="390"/>
      <c r="D19" s="390"/>
      <c r="E19" s="201"/>
      <c r="F19" s="201"/>
      <c r="G19" s="391"/>
      <c r="H19" s="252"/>
      <c r="I19" s="219"/>
    </row>
    <row r="20" spans="1:10" s="156" customFormat="1" ht="24.95" customHeight="1">
      <c r="A20" s="199" t="s">
        <v>199</v>
      </c>
      <c r="B20" s="390"/>
      <c r="C20" s="390"/>
      <c r="D20" s="390"/>
      <c r="E20" s="201"/>
      <c r="F20" s="201"/>
      <c r="G20" s="391"/>
      <c r="H20" s="252"/>
      <c r="I20" s="219"/>
    </row>
    <row r="21" spans="1:10" s="156" customFormat="1" ht="24.95" customHeight="1">
      <c r="A21" s="199" t="s">
        <v>200</v>
      </c>
      <c r="B21" s="390"/>
      <c r="C21" s="390"/>
      <c r="D21" s="390"/>
      <c r="E21" s="201"/>
      <c r="F21" s="201"/>
      <c r="G21" s="391"/>
      <c r="H21" s="252"/>
      <c r="I21" s="219"/>
    </row>
    <row r="22" spans="1:10" s="156" customFormat="1" ht="24.95" customHeight="1">
      <c r="A22" s="216" t="s">
        <v>201</v>
      </c>
      <c r="B22" s="387"/>
      <c r="C22" s="387"/>
      <c r="D22" s="390"/>
      <c r="E22" s="234"/>
      <c r="F22" s="234"/>
      <c r="G22" s="391"/>
      <c r="H22" s="252"/>
      <c r="I22" s="219"/>
    </row>
    <row r="23" spans="1:10" s="156" customFormat="1" ht="24.95" customHeight="1">
      <c r="A23" s="199" t="s">
        <v>202</v>
      </c>
      <c r="B23" s="389"/>
      <c r="C23" s="389"/>
      <c r="D23" s="387"/>
      <c r="E23" s="234"/>
      <c r="F23" s="234"/>
      <c r="G23" s="388"/>
      <c r="H23" s="260"/>
      <c r="I23" s="219"/>
    </row>
    <row r="24" spans="1:10" s="156" customFormat="1" ht="24.95" customHeight="1">
      <c r="A24" s="199" t="s">
        <v>203</v>
      </c>
      <c r="B24" s="387"/>
      <c r="C24" s="387"/>
      <c r="D24" s="387"/>
      <c r="E24" s="234"/>
      <c r="F24" s="234"/>
      <c r="G24" s="388"/>
      <c r="H24" s="260"/>
      <c r="I24" s="219"/>
    </row>
    <row r="25" spans="1:10" s="195" customFormat="1" ht="36" customHeight="1">
      <c r="A25" s="215" t="s">
        <v>204</v>
      </c>
      <c r="B25" s="392"/>
      <c r="C25" s="387"/>
      <c r="D25" s="387"/>
      <c r="E25" s="393"/>
      <c r="F25" s="387"/>
      <c r="G25" s="387"/>
      <c r="H25" s="251"/>
      <c r="I25" s="219"/>
      <c r="J25" s="273"/>
    </row>
    <row r="26" spans="1:10" s="195" customFormat="1" ht="38.25" customHeight="1">
      <c r="A26" s="215" t="s">
        <v>205</v>
      </c>
      <c r="B26" s="392"/>
      <c r="C26" s="387"/>
      <c r="D26" s="387"/>
      <c r="E26" s="393"/>
      <c r="F26" s="387"/>
      <c r="G26" s="387"/>
      <c r="H26" s="251"/>
      <c r="I26" s="219"/>
    </row>
    <row r="27" spans="1:10" s="200" customFormat="1" ht="24.95" customHeight="1">
      <c r="A27" s="215" t="s">
        <v>206</v>
      </c>
      <c r="B27" s="392"/>
      <c r="C27" s="387"/>
      <c r="D27" s="387"/>
      <c r="E27" s="393"/>
      <c r="F27" s="387"/>
      <c r="G27" s="387"/>
      <c r="H27" s="251"/>
      <c r="I27" s="219"/>
      <c r="J27" s="218"/>
    </row>
    <row r="28" spans="1:10" ht="24.95" customHeight="1">
      <c r="C28" s="217"/>
      <c r="D28" s="217"/>
    </row>
    <row r="29" spans="1:10" ht="24.95" customHeight="1">
      <c r="A29" s="205" t="s">
        <v>532</v>
      </c>
      <c r="B29" s="204"/>
      <c r="C29" s="204"/>
      <c r="D29" s="204"/>
      <c r="E29" s="265"/>
      <c r="F29" s="265"/>
      <c r="G29" s="265"/>
      <c r="H29" s="265"/>
    </row>
  </sheetData>
  <mergeCells count="6">
    <mergeCell ref="A1:G1"/>
    <mergeCell ref="A3:A4"/>
    <mergeCell ref="E3:G3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scale="77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1"/>
  <sheetViews>
    <sheetView topLeftCell="A4" workbookViewId="0">
      <selection sqref="A1:D21"/>
    </sheetView>
  </sheetViews>
  <sheetFormatPr defaultRowHeight="15.75"/>
  <cols>
    <col min="1" max="1" width="22.25" customWidth="1"/>
    <col min="2" max="2" width="11.625" bestFit="1" customWidth="1"/>
    <col min="3" max="3" width="14" customWidth="1"/>
    <col min="4" max="4" width="11" customWidth="1"/>
    <col min="6" max="6" width="9.25" bestFit="1" customWidth="1"/>
  </cols>
  <sheetData>
    <row r="1" spans="1:6" ht="63.75" customHeight="1">
      <c r="A1" s="793" t="s">
        <v>622</v>
      </c>
      <c r="B1" s="793"/>
      <c r="C1" s="793"/>
      <c r="D1" s="793"/>
    </row>
    <row r="2" spans="1:6">
      <c r="A2" s="95"/>
      <c r="B2" s="95"/>
      <c r="C2" s="95"/>
      <c r="D2" s="95"/>
    </row>
    <row r="3" spans="1:6">
      <c r="A3" s="156"/>
      <c r="B3" s="156"/>
      <c r="C3" s="156"/>
      <c r="D3" s="511" t="s">
        <v>320</v>
      </c>
    </row>
    <row r="4" spans="1:6">
      <c r="A4" s="594"/>
      <c r="B4" s="595" t="s">
        <v>2</v>
      </c>
      <c r="C4" s="595" t="s">
        <v>7</v>
      </c>
      <c r="D4" s="596" t="s">
        <v>623</v>
      </c>
    </row>
    <row r="5" spans="1:6">
      <c r="A5" s="282"/>
      <c r="B5" s="283" t="s">
        <v>536</v>
      </c>
      <c r="C5" s="283" t="s">
        <v>624</v>
      </c>
      <c r="D5" s="284" t="s">
        <v>625</v>
      </c>
    </row>
    <row r="6" spans="1:6">
      <c r="A6" s="282"/>
      <c r="B6" s="283" t="s">
        <v>9</v>
      </c>
      <c r="C6" s="283" t="s">
        <v>9</v>
      </c>
      <c r="D6" s="284" t="s">
        <v>4</v>
      </c>
    </row>
    <row r="7" spans="1:6">
      <c r="A7" s="282"/>
      <c r="B7" s="719">
        <v>2024</v>
      </c>
      <c r="C7" s="719">
        <v>2025</v>
      </c>
      <c r="D7" s="720" t="s">
        <v>5</v>
      </c>
    </row>
    <row r="8" spans="1:6" ht="30" customHeight="1">
      <c r="A8" s="285" t="s">
        <v>1</v>
      </c>
      <c r="B8" s="286">
        <v>7451699.3393641394</v>
      </c>
      <c r="C8" s="286">
        <v>7447315.8359158654</v>
      </c>
      <c r="D8" s="476">
        <v>109.7974115654529</v>
      </c>
    </row>
    <row r="9" spans="1:6" ht="30" customHeight="1">
      <c r="A9" s="282" t="s">
        <v>178</v>
      </c>
      <c r="B9" s="287">
        <v>5979573.830000001</v>
      </c>
      <c r="C9" s="287">
        <v>6013212.8427668782</v>
      </c>
      <c r="D9" s="157">
        <v>110.09058617866937</v>
      </c>
      <c r="E9" s="347"/>
      <c r="F9" s="597"/>
    </row>
    <row r="10" spans="1:6" ht="30" customHeight="1">
      <c r="A10" s="288" t="s">
        <v>38</v>
      </c>
      <c r="B10" s="287">
        <v>58861</v>
      </c>
      <c r="C10" s="287">
        <v>59261.846098511254</v>
      </c>
      <c r="D10" s="157">
        <v>117.51871911860782</v>
      </c>
      <c r="F10" s="347"/>
    </row>
    <row r="11" spans="1:6" ht="30" customHeight="1">
      <c r="A11" s="288" t="s">
        <v>39</v>
      </c>
      <c r="B11" s="287">
        <v>525088.71517044934</v>
      </c>
      <c r="C11" s="287">
        <v>527878.44263378053</v>
      </c>
      <c r="D11" s="157">
        <v>109.83068668400949</v>
      </c>
      <c r="F11" s="217"/>
    </row>
    <row r="12" spans="1:6" ht="30" customHeight="1">
      <c r="A12" s="282" t="s">
        <v>46</v>
      </c>
      <c r="B12" s="289">
        <v>16332.158926368178</v>
      </c>
      <c r="C12" s="289">
        <v>15586.019686077245</v>
      </c>
      <c r="D12" s="157">
        <v>115.73853092233426</v>
      </c>
    </row>
    <row r="13" spans="1:6" ht="30" customHeight="1">
      <c r="A13" s="598" t="s">
        <v>47</v>
      </c>
      <c r="B13" s="599">
        <v>871843.6352673209</v>
      </c>
      <c r="C13" s="599">
        <v>831376.68473061849</v>
      </c>
      <c r="D13" s="698">
        <v>107.10904164700982</v>
      </c>
    </row>
    <row r="14" spans="1:6" ht="30" customHeight="1">
      <c r="A14" s="282"/>
      <c r="B14" s="287"/>
      <c r="C14" s="287"/>
      <c r="D14" s="287"/>
    </row>
    <row r="15" spans="1:6" ht="30" customHeight="1">
      <c r="A15" s="792" t="s">
        <v>683</v>
      </c>
      <c r="B15" s="792"/>
      <c r="C15" s="792"/>
      <c r="D15" s="792"/>
    </row>
    <row r="16" spans="1:6" ht="30" customHeight="1">
      <c r="A16" s="348" t="s">
        <v>1</v>
      </c>
      <c r="B16" s="349">
        <f>SUM(B17:B21)</f>
        <v>100.00000000000001</v>
      </c>
      <c r="C16" s="349">
        <f t="shared" ref="C16" si="0">SUM(C17:C21)</f>
        <v>100.00000000000001</v>
      </c>
      <c r="D16" s="349">
        <v>0</v>
      </c>
    </row>
    <row r="17" spans="1:4" ht="30" customHeight="1">
      <c r="A17" s="159" t="s">
        <v>178</v>
      </c>
      <c r="B17" s="187">
        <f>B9/B$8%</f>
        <v>80.244432278855797</v>
      </c>
      <c r="C17" s="187">
        <f t="shared" ref="C17" si="1">C9/C$8%</f>
        <v>80.74335740894999</v>
      </c>
      <c r="D17" s="187">
        <v>0</v>
      </c>
    </row>
    <row r="18" spans="1:4" ht="30" customHeight="1">
      <c r="A18" s="351" t="s">
        <v>38</v>
      </c>
      <c r="B18" s="187">
        <f t="shared" ref="B18:C21" si="2">B10/B$8%</f>
        <v>0.78990036123790619</v>
      </c>
      <c r="C18" s="187">
        <f t="shared" si="2"/>
        <v>0.79574772178603703</v>
      </c>
      <c r="D18" s="187">
        <v>0</v>
      </c>
    </row>
    <row r="19" spans="1:4" ht="30" customHeight="1">
      <c r="A19" s="351" t="s">
        <v>39</v>
      </c>
      <c r="B19" s="187">
        <f t="shared" si="2"/>
        <v>7.0465633576576332</v>
      </c>
      <c r="C19" s="187">
        <f t="shared" si="2"/>
        <v>7.088170480000362</v>
      </c>
      <c r="D19" s="187">
        <v>0</v>
      </c>
    </row>
    <row r="20" spans="1:4" ht="30" customHeight="1">
      <c r="A20" s="159" t="s">
        <v>46</v>
      </c>
      <c r="B20" s="187">
        <f t="shared" si="2"/>
        <v>0.21917361641380742</v>
      </c>
      <c r="C20" s="187">
        <f t="shared" si="2"/>
        <v>0.2092837208663984</v>
      </c>
      <c r="D20" s="187">
        <v>0</v>
      </c>
    </row>
    <row r="21" spans="1:4" ht="30" customHeight="1">
      <c r="A21" s="159" t="s">
        <v>47</v>
      </c>
      <c r="B21" s="187">
        <f t="shared" si="2"/>
        <v>11.699930385834866</v>
      </c>
      <c r="C21" s="187">
        <f t="shared" si="2"/>
        <v>11.163440668397225</v>
      </c>
      <c r="D21" s="187">
        <v>0</v>
      </c>
    </row>
  </sheetData>
  <mergeCells count="2">
    <mergeCell ref="A15:D15"/>
    <mergeCell ref="A1:D1"/>
  </mergeCells>
  <pageMargins left="1.1811023622047245" right="0.78740157480314965" top="0.78740157480314965" bottom="0.78740157480314965" header="0" footer="0"/>
  <pageSetup paperSize="9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workbookViewId="0">
      <selection activeCell="E12" sqref="E12"/>
    </sheetView>
  </sheetViews>
  <sheetFormatPr defaultRowHeight="15.75"/>
  <cols>
    <col min="1" max="1" width="1.875" style="156" customWidth="1"/>
    <col min="2" max="2" width="22.5" style="156" customWidth="1"/>
    <col min="3" max="3" width="12.375" style="156" customWidth="1"/>
    <col min="4" max="4" width="12.875" style="156" customWidth="1"/>
    <col min="5" max="5" width="13" style="156" customWidth="1"/>
    <col min="6" max="6" width="11.625" style="156" customWidth="1"/>
    <col min="7" max="7" width="11.25" style="156" customWidth="1"/>
    <col min="8" max="8" width="9" style="156"/>
    <col min="9" max="9" width="9.375" style="156" bestFit="1" customWidth="1"/>
    <col min="10" max="11" width="9" style="156"/>
    <col min="12" max="12" width="10.125" style="156" bestFit="1" customWidth="1"/>
    <col min="13" max="16384" width="9" style="156"/>
  </cols>
  <sheetData>
    <row r="1" spans="1:12" ht="46.5" customHeight="1">
      <c r="A1" s="793" t="s">
        <v>509</v>
      </c>
      <c r="B1" s="795"/>
      <c r="C1" s="795"/>
      <c r="D1" s="795"/>
      <c r="E1" s="795"/>
      <c r="F1" s="795"/>
      <c r="G1" s="795"/>
    </row>
    <row r="2" spans="1:12" ht="8.25" customHeight="1">
      <c r="A2" s="796"/>
      <c r="B2" s="796"/>
      <c r="C2" s="796"/>
      <c r="D2" s="796"/>
      <c r="E2" s="796"/>
      <c r="F2" s="796"/>
      <c r="G2" s="796"/>
    </row>
    <row r="3" spans="1:12">
      <c r="A3" s="46"/>
      <c r="B3" s="95"/>
      <c r="C3" s="95"/>
      <c r="D3" s="95"/>
      <c r="E3" s="95"/>
      <c r="F3" s="96"/>
      <c r="G3" s="96"/>
    </row>
    <row r="4" spans="1:12">
      <c r="A4" s="96"/>
      <c r="B4" s="96"/>
      <c r="C4" s="96"/>
      <c r="D4" s="96"/>
      <c r="E4" s="99"/>
      <c r="F4" s="99"/>
      <c r="G4" s="96"/>
      <c r="H4" s="99" t="s">
        <v>40</v>
      </c>
    </row>
    <row r="5" spans="1:12" ht="15.75" customHeight="1">
      <c r="A5" s="472"/>
      <c r="B5" s="474"/>
      <c r="C5" s="473" t="s">
        <v>2</v>
      </c>
      <c r="D5" s="473" t="s">
        <v>2</v>
      </c>
      <c r="E5" s="473" t="s">
        <v>7</v>
      </c>
      <c r="F5" s="797" t="s">
        <v>73</v>
      </c>
      <c r="G5" s="797"/>
      <c r="H5" s="797"/>
    </row>
    <row r="6" spans="1:12">
      <c r="A6" s="48"/>
      <c r="C6" s="39" t="s">
        <v>533</v>
      </c>
      <c r="D6" s="39" t="s">
        <v>477</v>
      </c>
      <c r="E6" s="39" t="s">
        <v>522</v>
      </c>
      <c r="F6" s="39" t="s">
        <v>530</v>
      </c>
      <c r="G6" s="39" t="s">
        <v>478</v>
      </c>
      <c r="H6" s="39" t="s">
        <v>524</v>
      </c>
    </row>
    <row r="7" spans="1:12" ht="31.5">
      <c r="A7" s="48"/>
      <c r="C7" s="11" t="s">
        <v>534</v>
      </c>
      <c r="D7" s="11" t="s">
        <v>273</v>
      </c>
      <c r="E7" s="11" t="s">
        <v>273</v>
      </c>
      <c r="F7" s="11" t="s">
        <v>535</v>
      </c>
      <c r="G7" s="11" t="s">
        <v>273</v>
      </c>
      <c r="H7" s="11" t="s">
        <v>273</v>
      </c>
    </row>
    <row r="8" spans="1:12" ht="29.25" customHeight="1">
      <c r="A8" s="794" t="s">
        <v>1</v>
      </c>
      <c r="B8" s="794"/>
      <c r="C8" s="475">
        <v>37679169.306348756</v>
      </c>
      <c r="D8" s="475">
        <v>20901302.072275586</v>
      </c>
      <c r="E8" s="475">
        <v>22013588.550000004</v>
      </c>
      <c r="F8" s="476">
        <v>106.83401481067176</v>
      </c>
      <c r="G8" s="476">
        <v>114.83263205150774</v>
      </c>
      <c r="H8" s="476">
        <v>114.2469567914367</v>
      </c>
      <c r="I8" s="187"/>
      <c r="J8" s="477"/>
      <c r="K8" s="477"/>
    </row>
    <row r="9" spans="1:12" ht="25.5" customHeight="1">
      <c r="A9" s="160"/>
      <c r="B9" s="159" t="s">
        <v>178</v>
      </c>
      <c r="C9" s="478">
        <v>30530791.795620605</v>
      </c>
      <c r="D9" s="478">
        <v>17092817.039999999</v>
      </c>
      <c r="E9" s="159">
        <v>18070335.180000003</v>
      </c>
      <c r="F9" s="479">
        <v>105.75012814445022</v>
      </c>
      <c r="G9" s="479">
        <v>114.80135093760516</v>
      </c>
      <c r="H9" s="479">
        <v>114.52185172368708</v>
      </c>
      <c r="I9" s="187"/>
      <c r="J9" s="477"/>
      <c r="K9" s="477"/>
    </row>
    <row r="10" spans="1:12" ht="25.5" customHeight="1">
      <c r="A10" s="350"/>
      <c r="B10" s="351" t="s">
        <v>38</v>
      </c>
      <c r="C10" s="478">
        <v>335173.65000000002</v>
      </c>
      <c r="D10" s="478">
        <v>180701.58000000002</v>
      </c>
      <c r="E10" s="159">
        <v>177889.78</v>
      </c>
      <c r="F10" s="479">
        <v>114.78203575698355</v>
      </c>
      <c r="G10" s="479">
        <v>109.29812356718547</v>
      </c>
      <c r="H10" s="479">
        <v>109.87846946711369</v>
      </c>
      <c r="I10" s="187"/>
      <c r="J10" s="477"/>
      <c r="K10" s="477"/>
      <c r="L10" s="480"/>
    </row>
    <row r="11" spans="1:12" ht="25.5" customHeight="1">
      <c r="A11" s="350"/>
      <c r="B11" s="351" t="s">
        <v>39</v>
      </c>
      <c r="C11" s="478">
        <v>3014454.42</v>
      </c>
      <c r="D11" s="478">
        <v>1546052.05</v>
      </c>
      <c r="E11" s="159">
        <v>1637229.6400000001</v>
      </c>
      <c r="F11" s="479">
        <v>107.82873730929015</v>
      </c>
      <c r="G11" s="479">
        <v>109.09352628111039</v>
      </c>
      <c r="H11" s="479">
        <v>109.99269804966933</v>
      </c>
      <c r="I11" s="187"/>
      <c r="J11" s="477"/>
      <c r="K11" s="477"/>
      <c r="L11" s="480"/>
    </row>
    <row r="12" spans="1:12" ht="25.5" customHeight="1">
      <c r="A12" s="160"/>
      <c r="B12" s="159" t="s">
        <v>46</v>
      </c>
      <c r="C12" s="481">
        <v>234214.53000000003</v>
      </c>
      <c r="D12" s="481">
        <v>204154.21999999997</v>
      </c>
      <c r="E12" s="159">
        <v>78429.740000000005</v>
      </c>
      <c r="F12" s="482">
        <v>189.51787313678236</v>
      </c>
      <c r="G12" s="479">
        <v>270.26558486704994</v>
      </c>
      <c r="H12" s="479">
        <v>131.24040607215883</v>
      </c>
      <c r="I12" s="187"/>
      <c r="J12" s="477"/>
      <c r="K12" s="477"/>
    </row>
    <row r="13" spans="1:12" ht="25.5" customHeight="1">
      <c r="A13" s="160"/>
      <c r="B13" s="159" t="s">
        <v>47</v>
      </c>
      <c r="C13" s="478">
        <v>3564534.9107281454</v>
      </c>
      <c r="D13" s="478">
        <v>1877577.1822755891</v>
      </c>
      <c r="E13" s="159">
        <v>2049704.2100000004</v>
      </c>
      <c r="F13" s="479">
        <v>111.84573002330403</v>
      </c>
      <c r="G13" s="479">
        <v>113.48653873867339</v>
      </c>
      <c r="H13" s="479">
        <v>115.19482544427609</v>
      </c>
      <c r="I13" s="187"/>
      <c r="J13" s="477"/>
      <c r="K13" s="477"/>
    </row>
    <row r="14" spans="1:12" ht="27" customHeight="1">
      <c r="A14" s="160"/>
      <c r="B14" s="159"/>
      <c r="C14" s="478"/>
      <c r="D14" s="478"/>
      <c r="E14" s="159"/>
      <c r="F14" s="479"/>
      <c r="G14" s="479"/>
      <c r="I14" s="187"/>
      <c r="J14" s="477"/>
    </row>
    <row r="15" spans="1:12" s="483" customFormat="1" ht="27.75" customHeight="1">
      <c r="A15" s="792" t="s">
        <v>232</v>
      </c>
      <c r="B15" s="792"/>
      <c r="C15" s="792"/>
      <c r="D15" s="792"/>
      <c r="E15" s="792"/>
      <c r="F15" s="792"/>
      <c r="G15" s="792"/>
      <c r="H15" s="792"/>
    </row>
    <row r="16" spans="1:12" ht="27.75" customHeight="1">
      <c r="A16" s="794" t="s">
        <v>1</v>
      </c>
      <c r="B16" s="794"/>
      <c r="C16" s="349">
        <v>100</v>
      </c>
      <c r="D16" s="349">
        <v>100</v>
      </c>
      <c r="E16" s="349">
        <v>100</v>
      </c>
      <c r="F16" s="481">
        <v>0</v>
      </c>
      <c r="G16" s="481">
        <v>0</v>
      </c>
      <c r="H16" s="481">
        <v>0</v>
      </c>
      <c r="I16" s="187"/>
    </row>
    <row r="17" spans="1:8" ht="27.75" customHeight="1">
      <c r="A17" s="160"/>
      <c r="B17" s="159" t="s">
        <v>178</v>
      </c>
      <c r="C17" s="187">
        <f>C9/$C$8%</f>
        <v>81.028303855086094</v>
      </c>
      <c r="D17" s="187">
        <f>D9/$D$8%</f>
        <v>81.778718765433609</v>
      </c>
      <c r="E17" s="187">
        <f>E9/$E$8%</f>
        <v>82.087185099132782</v>
      </c>
      <c r="F17" s="481">
        <v>0</v>
      </c>
      <c r="G17" s="481">
        <v>0</v>
      </c>
      <c r="H17" s="481">
        <v>0</v>
      </c>
    </row>
    <row r="18" spans="1:8" ht="27.75" customHeight="1">
      <c r="A18" s="350"/>
      <c r="B18" s="351" t="s">
        <v>38</v>
      </c>
      <c r="C18" s="187">
        <f>C10/$C$8%</f>
        <v>0.88954628292063997</v>
      </c>
      <c r="D18" s="187">
        <f t="shared" ref="D18:D21" si="0">D10/$D$8%</f>
        <v>0.86454699987179551</v>
      </c>
      <c r="E18" s="187">
        <f>E10/$E$8%</f>
        <v>0.80809078263616396</v>
      </c>
      <c r="F18" s="481">
        <v>0</v>
      </c>
      <c r="G18" s="481">
        <v>0</v>
      </c>
      <c r="H18" s="481">
        <v>0</v>
      </c>
    </row>
    <row r="19" spans="1:8" ht="27.75" customHeight="1">
      <c r="A19" s="350"/>
      <c r="B19" s="351" t="s">
        <v>39</v>
      </c>
      <c r="C19" s="187">
        <f>C11/$C$8%</f>
        <v>8.0003208019028147</v>
      </c>
      <c r="D19" s="187">
        <f t="shared" si="0"/>
        <v>7.3969174009056209</v>
      </c>
      <c r="E19" s="187">
        <f>E11/$E$8%</f>
        <v>7.437359139702826</v>
      </c>
      <c r="F19" s="481">
        <v>0</v>
      </c>
      <c r="G19" s="481">
        <v>0</v>
      </c>
      <c r="H19" s="481">
        <v>0</v>
      </c>
    </row>
    <row r="20" spans="1:8" ht="25.5" customHeight="1">
      <c r="A20" s="160"/>
      <c r="B20" s="159" t="s">
        <v>46</v>
      </c>
      <c r="C20" s="187">
        <f t="shared" ref="C20:C21" si="1">C12/$C$8%</f>
        <v>0.62160215926134033</v>
      </c>
      <c r="D20" s="187">
        <f t="shared" si="0"/>
        <v>0.97675359790526717</v>
      </c>
      <c r="E20" s="187">
        <f t="shared" ref="E20:E21" si="2">E12/$E$8%</f>
        <v>0.35627875855797259</v>
      </c>
      <c r="F20" s="481">
        <v>0</v>
      </c>
      <c r="G20" s="481">
        <v>0</v>
      </c>
      <c r="H20" s="481">
        <v>0</v>
      </c>
    </row>
    <row r="21" spans="1:8" ht="25.5" customHeight="1">
      <c r="A21" s="160"/>
      <c r="B21" s="159" t="s">
        <v>47</v>
      </c>
      <c r="C21" s="187">
        <f t="shared" si="1"/>
        <v>9.4602269008290971</v>
      </c>
      <c r="D21" s="187">
        <f t="shared" si="0"/>
        <v>8.9830632358837139</v>
      </c>
      <c r="E21" s="187">
        <f t="shared" si="2"/>
        <v>9.3110862199702566</v>
      </c>
      <c r="F21" s="481">
        <v>0</v>
      </c>
      <c r="G21" s="481">
        <v>0</v>
      </c>
      <c r="H21" s="481">
        <v>0</v>
      </c>
    </row>
  </sheetData>
  <mergeCells count="6">
    <mergeCell ref="A15:H15"/>
    <mergeCell ref="A16:B16"/>
    <mergeCell ref="A1:G1"/>
    <mergeCell ref="A2:G2"/>
    <mergeCell ref="F5:H5"/>
    <mergeCell ref="A8:B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D19"/>
  <sheetViews>
    <sheetView workbookViewId="0">
      <selection sqref="A1:D19"/>
    </sheetView>
  </sheetViews>
  <sheetFormatPr defaultRowHeight="15.75"/>
  <cols>
    <col min="1" max="1" width="27.5" customWidth="1"/>
    <col min="2" max="2" width="13.625" customWidth="1"/>
    <col min="3" max="3" width="12.875" customWidth="1"/>
    <col min="4" max="4" width="11.125" customWidth="1"/>
    <col min="7" max="7" width="7.875" customWidth="1"/>
  </cols>
  <sheetData>
    <row r="1" spans="1:4" ht="41.25" customHeight="1">
      <c r="A1" s="793" t="s">
        <v>626</v>
      </c>
      <c r="B1" s="793"/>
      <c r="C1" s="793"/>
      <c r="D1" s="793"/>
    </row>
    <row r="2" spans="1:4" ht="27.75" customHeight="1">
      <c r="A2" s="98"/>
      <c r="B2" s="96"/>
      <c r="C2" s="96"/>
      <c r="D2" s="511" t="s">
        <v>320</v>
      </c>
    </row>
    <row r="3" spans="1:4" ht="15.75" customHeight="1">
      <c r="A3" s="798"/>
      <c r="B3" s="800" t="s">
        <v>651</v>
      </c>
      <c r="C3" s="800" t="s">
        <v>650</v>
      </c>
      <c r="D3" s="800" t="s">
        <v>652</v>
      </c>
    </row>
    <row r="4" spans="1:4" ht="49.5" customHeight="1">
      <c r="A4" s="799"/>
      <c r="B4" s="801"/>
      <c r="C4" s="801"/>
      <c r="D4" s="801"/>
    </row>
    <row r="5" spans="1:4">
      <c r="A5" s="96"/>
      <c r="B5" s="290"/>
      <c r="C5" s="290"/>
      <c r="D5" s="290"/>
    </row>
    <row r="6" spans="1:4" ht="30" customHeight="1">
      <c r="A6" s="94" t="s">
        <v>1</v>
      </c>
      <c r="B6" s="267">
        <v>6081573.830000001</v>
      </c>
      <c r="C6" s="267">
        <v>6013212.8427668782</v>
      </c>
      <c r="D6" s="268">
        <v>110.09058617866937</v>
      </c>
    </row>
    <row r="7" spans="1:4" ht="30" customHeight="1">
      <c r="A7" s="103" t="s">
        <v>35</v>
      </c>
      <c r="B7" s="269"/>
      <c r="C7" s="269"/>
      <c r="D7" s="269"/>
    </row>
    <row r="8" spans="1:4" ht="30" customHeight="1">
      <c r="A8" s="105" t="s">
        <v>36</v>
      </c>
      <c r="B8" s="270">
        <v>1348637.57</v>
      </c>
      <c r="C8" s="270">
        <v>1514943.9251717841</v>
      </c>
      <c r="D8" s="271">
        <v>127.63481930350228</v>
      </c>
    </row>
    <row r="9" spans="1:4" ht="30" customHeight="1">
      <c r="A9" s="105" t="s">
        <v>37</v>
      </c>
      <c r="B9" s="270">
        <v>364661.56</v>
      </c>
      <c r="C9" s="270">
        <v>404096.43002083746</v>
      </c>
      <c r="D9" s="271">
        <v>119.13599549184863</v>
      </c>
    </row>
    <row r="10" spans="1:4" ht="30" customHeight="1">
      <c r="A10" s="106" t="s">
        <v>118</v>
      </c>
      <c r="B10" s="270">
        <v>659521.01</v>
      </c>
      <c r="C10" s="270">
        <v>696531.12080719578</v>
      </c>
      <c r="D10" s="271">
        <v>114.16689342884324</v>
      </c>
    </row>
    <row r="11" spans="1:4" ht="30" customHeight="1">
      <c r="A11" s="105" t="s">
        <v>110</v>
      </c>
      <c r="B11" s="270">
        <v>64135.94</v>
      </c>
      <c r="C11" s="270">
        <v>64787.357044236764</v>
      </c>
      <c r="D11" s="271">
        <v>118.69718532784452</v>
      </c>
    </row>
    <row r="12" spans="1:4" ht="30" customHeight="1">
      <c r="A12" s="105" t="s">
        <v>111</v>
      </c>
      <c r="B12" s="270">
        <v>1645914.27</v>
      </c>
      <c r="C12" s="270">
        <v>1493421.1196463259</v>
      </c>
      <c r="D12" s="271">
        <v>100.36771026249431</v>
      </c>
    </row>
    <row r="13" spans="1:4" ht="30" customHeight="1">
      <c r="A13" s="105" t="s">
        <v>112</v>
      </c>
      <c r="B13" s="270">
        <v>404782.76</v>
      </c>
      <c r="C13" s="270">
        <v>330692.99488185259</v>
      </c>
      <c r="D13" s="271">
        <v>96.033113825652777</v>
      </c>
    </row>
    <row r="14" spans="1:4" ht="30" customHeight="1">
      <c r="A14" s="106" t="s">
        <v>113</v>
      </c>
      <c r="B14" s="270">
        <v>365632.36</v>
      </c>
      <c r="C14" s="270">
        <v>355037.61106416106</v>
      </c>
      <c r="D14" s="271">
        <v>103.08971006961042</v>
      </c>
    </row>
    <row r="15" spans="1:4" ht="30" customHeight="1">
      <c r="A15" s="105" t="s">
        <v>114</v>
      </c>
      <c r="B15" s="270">
        <v>659266.97</v>
      </c>
      <c r="C15" s="270">
        <v>547964.25040732627</v>
      </c>
      <c r="D15" s="271">
        <v>102.65363092951235</v>
      </c>
    </row>
    <row r="16" spans="1:4" ht="30" customHeight="1">
      <c r="A16" s="105" t="s">
        <v>115</v>
      </c>
      <c r="B16" s="270">
        <v>266661.89</v>
      </c>
      <c r="C16" s="270">
        <v>297334.50550986431</v>
      </c>
      <c r="D16" s="271">
        <v>116.51092033214428</v>
      </c>
    </row>
    <row r="17" spans="1:4" ht="30" customHeight="1">
      <c r="A17" s="106" t="s">
        <v>116</v>
      </c>
      <c r="B17" s="270">
        <v>65919.37</v>
      </c>
      <c r="C17" s="270">
        <v>66826.996149557497</v>
      </c>
      <c r="D17" s="271">
        <v>127.92218304348553</v>
      </c>
    </row>
    <row r="18" spans="1:4" ht="30" customHeight="1">
      <c r="A18" s="19" t="s">
        <v>117</v>
      </c>
      <c r="B18" s="270">
        <v>127092.73</v>
      </c>
      <c r="C18" s="270">
        <v>131583.75886190566</v>
      </c>
      <c r="D18" s="271">
        <v>105.10087203907493</v>
      </c>
    </row>
    <row r="19" spans="1:4" ht="30" customHeight="1">
      <c r="A19" s="90" t="s">
        <v>177</v>
      </c>
      <c r="B19" s="270">
        <v>109347.4</v>
      </c>
      <c r="C19" s="270">
        <v>109992.77320183058</v>
      </c>
      <c r="D19" s="271">
        <v>85.853405514641125</v>
      </c>
    </row>
  </sheetData>
  <mergeCells count="5">
    <mergeCell ref="A3:A4"/>
    <mergeCell ref="B3:B4"/>
    <mergeCell ref="C3:C4"/>
    <mergeCell ref="D3:D4"/>
    <mergeCell ref="A1:D1"/>
  </mergeCells>
  <pageMargins left="1.1811023622047245" right="0.78740157480314965" top="0.78740157480314965" bottom="0.78740157480314965" header="0" footer="0"/>
  <pageSetup paperSize="9" firstPageNumber="19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8"/>
  <sheetViews>
    <sheetView workbookViewId="0">
      <selection activeCell="J9" sqref="J9"/>
    </sheetView>
  </sheetViews>
  <sheetFormatPr defaultColWidth="7" defaultRowHeight="15.75"/>
  <cols>
    <col min="1" max="1" width="1.75" style="96" customWidth="1"/>
    <col min="2" max="2" width="33.625" style="96" customWidth="1"/>
    <col min="3" max="3" width="11.25" style="96" customWidth="1"/>
    <col min="4" max="4" width="11.375" style="96" customWidth="1"/>
    <col min="5" max="5" width="13.75" style="96" bestFit="1" customWidth="1"/>
    <col min="6" max="7" width="12.875" style="96" customWidth="1"/>
    <col min="8" max="8" width="11.75" style="96" customWidth="1"/>
    <col min="9" max="11" width="11.625" style="96" customWidth="1"/>
    <col min="12" max="16384" width="7" style="96"/>
  </cols>
  <sheetData>
    <row r="1" spans="1:15" ht="24.75" customHeight="1">
      <c r="A1" s="802" t="s">
        <v>510</v>
      </c>
      <c r="B1" s="802"/>
      <c r="C1" s="802"/>
      <c r="D1" s="802"/>
      <c r="E1" s="802"/>
      <c r="F1" s="802"/>
      <c r="G1" s="802"/>
      <c r="H1" s="802"/>
    </row>
    <row r="2" spans="1:15" ht="15" customHeight="1"/>
    <row r="3" spans="1:15" ht="15" customHeight="1">
      <c r="F3" s="99"/>
      <c r="G3" s="99"/>
      <c r="H3" s="99" t="s">
        <v>40</v>
      </c>
    </row>
    <row r="4" spans="1:15" ht="20.100000000000001" customHeight="1">
      <c r="A4" s="472"/>
      <c r="B4" s="472"/>
      <c r="C4" s="473" t="s">
        <v>2</v>
      </c>
      <c r="D4" s="473" t="s">
        <v>2</v>
      </c>
      <c r="E4" s="473" t="s">
        <v>7</v>
      </c>
      <c r="F4" s="797" t="s">
        <v>73</v>
      </c>
      <c r="G4" s="797"/>
      <c r="H4" s="797"/>
    </row>
    <row r="5" spans="1:15" ht="20.100000000000001" customHeight="1">
      <c r="A5" s="48"/>
      <c r="B5" s="48"/>
      <c r="C5" s="39" t="s">
        <v>533</v>
      </c>
      <c r="D5" s="39" t="s">
        <v>477</v>
      </c>
      <c r="E5" s="39" t="s">
        <v>522</v>
      </c>
      <c r="F5" s="39" t="s">
        <v>533</v>
      </c>
      <c r="G5" s="39" t="s">
        <v>478</v>
      </c>
      <c r="H5" s="39" t="s">
        <v>524</v>
      </c>
    </row>
    <row r="6" spans="1:15" ht="33.75" customHeight="1">
      <c r="A6" s="48"/>
      <c r="B6" s="48"/>
      <c r="C6" s="11" t="s">
        <v>535</v>
      </c>
      <c r="D6" s="11" t="s">
        <v>273</v>
      </c>
      <c r="E6" s="11" t="s">
        <v>273</v>
      </c>
      <c r="F6" s="11" t="s">
        <v>535</v>
      </c>
      <c r="G6" s="11" t="s">
        <v>273</v>
      </c>
      <c r="H6" s="11" t="s">
        <v>273</v>
      </c>
      <c r="I6" s="133"/>
      <c r="J6" s="133"/>
      <c r="K6" s="133"/>
    </row>
    <row r="7" spans="1:15" ht="20.100000000000001" customHeight="1">
      <c r="A7" s="48"/>
      <c r="B7" s="48"/>
      <c r="C7" s="97"/>
      <c r="D7" s="97"/>
      <c r="E7" s="97"/>
      <c r="F7" s="100"/>
      <c r="G7" s="100"/>
      <c r="H7" s="101"/>
    </row>
    <row r="8" spans="1:15" s="94" customFormat="1" ht="24.95" customHeight="1">
      <c r="A8" s="803" t="s">
        <v>1</v>
      </c>
      <c r="B8" s="803"/>
      <c r="C8" s="484">
        <v>30530791.795620605</v>
      </c>
      <c r="D8" s="484">
        <v>17092817.039999999</v>
      </c>
      <c r="E8" s="485">
        <v>18070335.18</v>
      </c>
      <c r="F8" s="233">
        <v>105.75012814445022</v>
      </c>
      <c r="G8" s="233">
        <v>114.80135093760516</v>
      </c>
      <c r="H8" s="486">
        <v>114.52185172368706</v>
      </c>
      <c r="I8" s="132"/>
      <c r="J8" s="132"/>
      <c r="K8" s="132"/>
      <c r="O8" s="132"/>
    </row>
    <row r="9" spans="1:15" s="94" customFormat="1" ht="24.95" customHeight="1">
      <c r="A9" s="103" t="s">
        <v>35</v>
      </c>
      <c r="B9" s="103"/>
      <c r="C9" s="487"/>
      <c r="D9" s="488"/>
      <c r="E9" s="488"/>
      <c r="F9" s="488"/>
      <c r="G9" s="488"/>
      <c r="H9" s="489"/>
      <c r="J9" s="131"/>
      <c r="K9" s="131"/>
      <c r="O9" s="132"/>
    </row>
    <row r="10" spans="1:15" ht="24.95" customHeight="1">
      <c r="A10" s="104"/>
      <c r="B10" s="105" t="s">
        <v>36</v>
      </c>
      <c r="C10" s="487">
        <v>6906927.3700000001</v>
      </c>
      <c r="D10" s="488">
        <v>3648304.4</v>
      </c>
      <c r="E10" s="397">
        <v>3775125.3100000005</v>
      </c>
      <c r="F10" s="235">
        <v>120.55400973834391</v>
      </c>
      <c r="G10" s="235">
        <v>125.51390993819474</v>
      </c>
      <c r="H10" s="489">
        <v>126.31510837622868</v>
      </c>
      <c r="I10" s="131"/>
      <c r="J10" s="131"/>
      <c r="K10" s="131"/>
      <c r="O10" s="132"/>
    </row>
    <row r="11" spans="1:15" s="102" customFormat="1" ht="24.95" customHeight="1">
      <c r="B11" s="105" t="s">
        <v>37</v>
      </c>
      <c r="C11" s="487">
        <v>1647100.31</v>
      </c>
      <c r="D11" s="488">
        <v>870754.19</v>
      </c>
      <c r="E11" s="397">
        <v>1023711.24</v>
      </c>
      <c r="F11" s="235">
        <v>134.3066645586853</v>
      </c>
      <c r="G11" s="235">
        <v>126.5761963986872</v>
      </c>
      <c r="H11" s="489">
        <v>127.980870557339</v>
      </c>
      <c r="I11" s="131"/>
      <c r="J11" s="131"/>
      <c r="K11" s="131"/>
      <c r="O11" s="132"/>
    </row>
    <row r="12" spans="1:15" ht="24.95" customHeight="1">
      <c r="A12" s="102"/>
      <c r="B12" s="106" t="s">
        <v>118</v>
      </c>
      <c r="C12" s="487">
        <v>3670940.98</v>
      </c>
      <c r="D12" s="488">
        <v>1909458.91</v>
      </c>
      <c r="E12" s="397">
        <v>1922958.8299999998</v>
      </c>
      <c r="F12" s="235">
        <v>113.18682860904211</v>
      </c>
      <c r="G12" s="235">
        <v>121.19932948632564</v>
      </c>
      <c r="H12" s="489">
        <v>112.75604409196703</v>
      </c>
      <c r="I12" s="131"/>
      <c r="J12" s="131"/>
      <c r="K12" s="131"/>
      <c r="O12" s="132"/>
    </row>
    <row r="13" spans="1:15" ht="24.95" customHeight="1">
      <c r="A13" s="102"/>
      <c r="B13" s="105" t="s">
        <v>110</v>
      </c>
      <c r="C13" s="487">
        <v>329045.7</v>
      </c>
      <c r="D13" s="488">
        <v>175280.72</v>
      </c>
      <c r="E13" s="397">
        <v>180028.03</v>
      </c>
      <c r="F13" s="235">
        <v>135.24225560850385</v>
      </c>
      <c r="G13" s="235">
        <v>130.49501391678044</v>
      </c>
      <c r="H13" s="489">
        <v>118.47424066874352</v>
      </c>
      <c r="I13" s="131"/>
      <c r="J13" s="131"/>
      <c r="K13" s="131"/>
      <c r="O13" s="132"/>
    </row>
    <row r="14" spans="1:15" ht="24.95" customHeight="1">
      <c r="A14" s="102"/>
      <c r="B14" s="105" t="s">
        <v>111</v>
      </c>
      <c r="C14" s="487">
        <v>7987443.7956206081</v>
      </c>
      <c r="D14" s="488">
        <v>5200564.8099999996</v>
      </c>
      <c r="E14" s="397">
        <v>5005720.87</v>
      </c>
      <c r="F14" s="235">
        <v>90.900390011887069</v>
      </c>
      <c r="G14" s="235">
        <v>117.67351734849106</v>
      </c>
      <c r="H14" s="489">
        <v>107.20588788187068</v>
      </c>
      <c r="I14" s="131"/>
      <c r="J14" s="131"/>
      <c r="K14" s="131"/>
      <c r="O14" s="132"/>
    </row>
    <row r="15" spans="1:15" ht="24.95" customHeight="1">
      <c r="B15" s="105" t="s">
        <v>112</v>
      </c>
      <c r="C15" s="487">
        <v>1678721.9500000002</v>
      </c>
      <c r="D15" s="488">
        <v>1009461.6</v>
      </c>
      <c r="E15" s="397">
        <v>1500424.24</v>
      </c>
      <c r="F15" s="235">
        <v>87.002242958792195</v>
      </c>
      <c r="G15" s="235">
        <v>93.023148127424903</v>
      </c>
      <c r="H15" s="489">
        <v>122.20466676432507</v>
      </c>
      <c r="I15" s="131"/>
      <c r="J15" s="131"/>
      <c r="K15" s="131"/>
      <c r="O15" s="132"/>
    </row>
    <row r="16" spans="1:15" ht="35.1" customHeight="1">
      <c r="B16" s="106" t="s">
        <v>113</v>
      </c>
      <c r="C16" s="487">
        <v>1888617.89</v>
      </c>
      <c r="D16" s="488">
        <v>964857.37000000011</v>
      </c>
      <c r="E16" s="397">
        <v>1047049.0199999999</v>
      </c>
      <c r="F16" s="235">
        <v>117.61638270621475</v>
      </c>
      <c r="G16" s="235">
        <v>102.29816313619037</v>
      </c>
      <c r="H16" s="489">
        <v>102.07340272400977</v>
      </c>
      <c r="I16" s="131"/>
      <c r="J16" s="131"/>
      <c r="K16" s="131"/>
      <c r="O16" s="132"/>
    </row>
    <row r="17" spans="2:15" ht="24.95" customHeight="1">
      <c r="B17" s="105" t="s">
        <v>114</v>
      </c>
      <c r="C17" s="487">
        <v>3150872.13</v>
      </c>
      <c r="D17" s="488">
        <v>1779898.85</v>
      </c>
      <c r="E17" s="397">
        <v>1939087.14</v>
      </c>
      <c r="F17" s="235">
        <v>98.985942642766389</v>
      </c>
      <c r="G17" s="235">
        <v>109.80353000134809</v>
      </c>
      <c r="H17" s="489">
        <v>118.72351183868018</v>
      </c>
      <c r="I17" s="131"/>
      <c r="J17" s="131"/>
      <c r="K17" s="131"/>
      <c r="O17" s="132"/>
    </row>
    <row r="18" spans="2:15" ht="24.95" customHeight="1">
      <c r="B18" s="105" t="s">
        <v>115</v>
      </c>
      <c r="C18" s="487">
        <v>1540349.72</v>
      </c>
      <c r="D18" s="488">
        <v>722982.67</v>
      </c>
      <c r="E18" s="397">
        <v>803302.09</v>
      </c>
      <c r="F18" s="235">
        <v>122.61975934850248</v>
      </c>
      <c r="G18" s="235">
        <v>104.86261624239627</v>
      </c>
      <c r="H18" s="489">
        <v>113.31451547678672</v>
      </c>
      <c r="I18" s="131"/>
      <c r="J18" s="131"/>
      <c r="K18" s="131"/>
      <c r="O18" s="132"/>
    </row>
    <row r="19" spans="2:15" ht="24.95" customHeight="1">
      <c r="B19" s="106" t="s">
        <v>116</v>
      </c>
      <c r="C19" s="487">
        <v>326110.02</v>
      </c>
      <c r="D19" s="488">
        <v>126726.57</v>
      </c>
      <c r="E19" s="397">
        <v>179558.83</v>
      </c>
      <c r="F19" s="235">
        <v>139.1614699000728</v>
      </c>
      <c r="G19" s="235">
        <v>110.91685815579129</v>
      </c>
      <c r="H19" s="489">
        <v>135.15546253750841</v>
      </c>
      <c r="I19" s="131"/>
      <c r="J19" s="131"/>
      <c r="K19" s="131"/>
      <c r="O19" s="132"/>
    </row>
    <row r="20" spans="2:15" ht="24.95" customHeight="1">
      <c r="B20" s="19" t="s">
        <v>117</v>
      </c>
      <c r="C20" s="487">
        <v>707785.11</v>
      </c>
      <c r="D20" s="488">
        <v>356116.78</v>
      </c>
      <c r="E20" s="397">
        <v>371332.5</v>
      </c>
      <c r="F20" s="235">
        <v>87.99403152321841</v>
      </c>
      <c r="G20" s="235">
        <v>95.981252459955883</v>
      </c>
      <c r="H20" s="489">
        <v>100.12484290790786</v>
      </c>
      <c r="I20" s="131"/>
      <c r="J20" s="131"/>
      <c r="K20" s="131"/>
      <c r="O20" s="132"/>
    </row>
    <row r="21" spans="2:15" ht="35.1" customHeight="1">
      <c r="B21" s="90" t="s">
        <v>507</v>
      </c>
      <c r="C21" s="487">
        <v>696876.82000000007</v>
      </c>
      <c r="D21" s="488">
        <v>328410.17</v>
      </c>
      <c r="E21" s="397">
        <v>322037.07999999996</v>
      </c>
      <c r="F21" s="235">
        <v>110.9497859840061</v>
      </c>
      <c r="G21" s="235">
        <v>96.29017806094474</v>
      </c>
      <c r="H21" s="489">
        <v>88.406952609364296</v>
      </c>
      <c r="I21" s="131"/>
      <c r="J21" s="131"/>
      <c r="K21" s="131"/>
      <c r="O21" s="132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1:H1"/>
    <mergeCell ref="F4:H4"/>
    <mergeCell ref="A8:B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17"/>
  <sheetViews>
    <sheetView workbookViewId="0">
      <selection activeCell="G6" sqref="G6"/>
    </sheetView>
  </sheetViews>
  <sheetFormatPr defaultRowHeight="15.75"/>
  <cols>
    <col min="1" max="1" width="30.75" customWidth="1"/>
    <col min="2" max="4" width="12.75" customWidth="1"/>
  </cols>
  <sheetData>
    <row r="1" spans="1:6" ht="49.5" customHeight="1">
      <c r="A1" s="793" t="s">
        <v>629</v>
      </c>
      <c r="B1" s="793"/>
      <c r="C1" s="793"/>
      <c r="D1" s="793"/>
    </row>
    <row r="2" spans="1:6">
      <c r="A2" s="804" t="s">
        <v>320</v>
      </c>
      <c r="B2" s="804"/>
      <c r="C2" s="804"/>
      <c r="D2" s="804"/>
    </row>
    <row r="3" spans="1:6" ht="42.75" customHeight="1">
      <c r="A3" s="805"/>
      <c r="B3" s="800" t="s">
        <v>627</v>
      </c>
      <c r="C3" s="800" t="s">
        <v>628</v>
      </c>
      <c r="D3" s="800" t="s">
        <v>653</v>
      </c>
    </row>
    <row r="4" spans="1:6" ht="41.25" customHeight="1">
      <c r="A4" s="806"/>
      <c r="B4" s="801"/>
      <c r="C4" s="801"/>
      <c r="D4" s="801"/>
    </row>
    <row r="5" spans="1:6" ht="27.75" customHeight="1">
      <c r="A5" s="22" t="s">
        <v>1</v>
      </c>
      <c r="B5" s="600">
        <v>768575.09100000001</v>
      </c>
      <c r="C5" s="600">
        <v>721079.67099999997</v>
      </c>
      <c r="D5" s="601">
        <v>106.50900254703807</v>
      </c>
      <c r="E5" s="602"/>
    </row>
    <row r="6" spans="1:6" ht="27.75" customHeight="1">
      <c r="A6" s="291" t="s">
        <v>181</v>
      </c>
      <c r="B6" s="600"/>
      <c r="C6" s="600"/>
      <c r="D6" s="601"/>
    </row>
    <row r="7" spans="1:6" ht="27.75" customHeight="1">
      <c r="A7" s="185" t="s">
        <v>182</v>
      </c>
      <c r="B7" s="603">
        <v>125730.291</v>
      </c>
      <c r="C7" s="603">
        <v>136085.821</v>
      </c>
      <c r="D7" s="601">
        <v>167.84835543249562</v>
      </c>
      <c r="E7" s="604"/>
    </row>
    <row r="8" spans="1:6" ht="27.75" customHeight="1">
      <c r="A8" s="292" t="s">
        <v>16</v>
      </c>
      <c r="B8" s="605">
        <v>125611.751</v>
      </c>
      <c r="C8" s="605">
        <v>135972.851</v>
      </c>
      <c r="D8" s="606">
        <v>168.06448641196005</v>
      </c>
      <c r="E8" s="604"/>
    </row>
    <row r="9" spans="1:6" ht="27.75" customHeight="1">
      <c r="A9" s="292" t="s">
        <v>41</v>
      </c>
      <c r="B9" s="607">
        <v>118.54</v>
      </c>
      <c r="C9" s="607">
        <v>112.97</v>
      </c>
      <c r="D9" s="606">
        <v>65.878311789097964</v>
      </c>
      <c r="E9" s="604"/>
    </row>
    <row r="10" spans="1:6" ht="27.75" customHeight="1">
      <c r="A10" s="185" t="s">
        <v>183</v>
      </c>
      <c r="B10" s="608">
        <v>550598.29</v>
      </c>
      <c r="C10" s="608">
        <v>492448.63</v>
      </c>
      <c r="D10" s="601">
        <v>92.214382331767084</v>
      </c>
      <c r="E10" s="604"/>
      <c r="F10" s="618"/>
    </row>
    <row r="11" spans="1:6" ht="27.75" customHeight="1">
      <c r="A11" s="292" t="s">
        <v>16</v>
      </c>
      <c r="B11" s="609">
        <v>397528.02</v>
      </c>
      <c r="C11" s="609">
        <v>364038.29</v>
      </c>
      <c r="D11" s="610">
        <v>93.563957845741243</v>
      </c>
      <c r="E11" s="604"/>
    </row>
    <row r="12" spans="1:6" ht="27.75" customHeight="1">
      <c r="A12" s="292" t="s">
        <v>41</v>
      </c>
      <c r="B12" s="609">
        <v>153070.26999999999</v>
      </c>
      <c r="C12" s="609">
        <v>128410.34000000001</v>
      </c>
      <c r="D12" s="610">
        <v>88.591712359351789</v>
      </c>
      <c r="E12" s="604"/>
    </row>
    <row r="13" spans="1:6" ht="27.75" customHeight="1">
      <c r="A13" s="185" t="s">
        <v>184</v>
      </c>
      <c r="B13" s="608">
        <v>45166.46</v>
      </c>
      <c r="C13" s="608">
        <v>45037.21</v>
      </c>
      <c r="D13" s="601">
        <v>102.37173522511524</v>
      </c>
      <c r="E13" s="604"/>
    </row>
    <row r="14" spans="1:6" ht="28.5" customHeight="1">
      <c r="A14" s="185" t="s">
        <v>321</v>
      </c>
      <c r="B14" s="608">
        <v>47080.05</v>
      </c>
      <c r="C14" s="608">
        <v>47508.01</v>
      </c>
      <c r="D14" s="601">
        <v>265.16193137469651</v>
      </c>
      <c r="E14" s="604"/>
    </row>
    <row r="16" spans="1:6">
      <c r="B16" s="604"/>
      <c r="C16" s="604"/>
    </row>
    <row r="17" spans="2:3">
      <c r="B17" s="604"/>
      <c r="C17" s="604"/>
    </row>
  </sheetData>
  <mergeCells count="6">
    <mergeCell ref="A1:D1"/>
    <mergeCell ref="A2:D2"/>
    <mergeCell ref="A3:A4"/>
    <mergeCell ref="B3:B4"/>
    <mergeCell ref="C3:C4"/>
    <mergeCell ref="D3:D4"/>
  </mergeCells>
  <pageMargins left="1.1811023622047245" right="0.78740157480314965" top="0.78740157480314965" bottom="0.78740157480314965" header="0" footer="0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6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J67"/>
    </sheetView>
  </sheetViews>
  <sheetFormatPr defaultColWidth="9" defaultRowHeight="15.75"/>
  <cols>
    <col min="1" max="1" width="53.25" style="19" customWidth="1"/>
    <col min="2" max="2" width="9.25" style="19" hidden="1" customWidth="1"/>
    <col min="3" max="3" width="12" style="364" hidden="1" customWidth="1"/>
    <col min="4" max="4" width="12.5" style="359" hidden="1" customWidth="1"/>
    <col min="5" max="5" width="13.5" style="360" hidden="1" customWidth="1"/>
    <col min="6" max="6" width="12.75" style="361" hidden="1" customWidth="1"/>
    <col min="7" max="7" width="1" style="360" hidden="1" customWidth="1"/>
    <col min="8" max="8" width="11" style="188" customWidth="1"/>
    <col min="9" max="9" width="12" style="188" customWidth="1"/>
    <col min="10" max="10" width="14" style="188" hidden="1" customWidth="1"/>
    <col min="11" max="11" width="14.75" style="360" hidden="1" customWidth="1"/>
    <col min="12" max="12" width="12.5" style="358" hidden="1" customWidth="1"/>
    <col min="13" max="13" width="6.75" style="19" hidden="1" customWidth="1"/>
    <col min="14" max="15" width="9" style="19" customWidth="1"/>
    <col min="16" max="16" width="11.625" style="19" customWidth="1"/>
    <col min="17" max="16384" width="9" style="19"/>
  </cols>
  <sheetData>
    <row r="1" spans="1:42" ht="26.25" customHeight="1">
      <c r="A1" s="723" t="s">
        <v>643</v>
      </c>
      <c r="B1" s="723"/>
      <c r="C1" s="723"/>
      <c r="D1" s="723"/>
      <c r="E1" s="723"/>
      <c r="F1" s="723"/>
      <c r="G1" s="723"/>
      <c r="H1" s="723"/>
      <c r="I1" s="723"/>
      <c r="J1" s="723"/>
      <c r="K1" s="421"/>
      <c r="L1" s="421"/>
    </row>
    <row r="2" spans="1:42" ht="16.5">
      <c r="A2" s="723"/>
      <c r="B2" s="723"/>
      <c r="C2" s="723"/>
      <c r="D2" s="723"/>
      <c r="E2" s="723"/>
      <c r="F2" s="723"/>
      <c r="G2" s="723"/>
      <c r="H2" s="723"/>
      <c r="I2" s="723"/>
      <c r="J2" s="723"/>
      <c r="K2" s="423"/>
      <c r="L2" s="423"/>
    </row>
    <row r="3" spans="1:42">
      <c r="A3" s="726"/>
      <c r="B3" s="728" t="s">
        <v>414</v>
      </c>
      <c r="C3" s="730" t="s">
        <v>390</v>
      </c>
      <c r="D3" s="732">
        <v>2024</v>
      </c>
      <c r="E3" s="733"/>
      <c r="F3" s="691">
        <v>2025</v>
      </c>
      <c r="G3" s="428"/>
      <c r="H3" s="734" t="s">
        <v>644</v>
      </c>
      <c r="I3" s="734"/>
      <c r="J3" s="735" t="s">
        <v>645</v>
      </c>
      <c r="K3" s="737" t="s">
        <v>415</v>
      </c>
      <c r="L3" s="724" t="s">
        <v>521</v>
      </c>
    </row>
    <row r="4" spans="1:42" s="354" customFormat="1" ht="70.5" customHeight="1">
      <c r="A4" s="727"/>
      <c r="B4" s="729"/>
      <c r="C4" s="731"/>
      <c r="D4" s="425" t="s">
        <v>623</v>
      </c>
      <c r="E4" s="426" t="s">
        <v>520</v>
      </c>
      <c r="F4" s="425" t="s">
        <v>623</v>
      </c>
      <c r="G4" s="426"/>
      <c r="H4" s="427" t="s">
        <v>416</v>
      </c>
      <c r="I4" s="427" t="s">
        <v>417</v>
      </c>
      <c r="J4" s="736"/>
      <c r="K4" s="738"/>
      <c r="L4" s="725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353"/>
    </row>
    <row r="5" spans="1:42" hidden="1">
      <c r="A5" s="430" t="s">
        <v>418</v>
      </c>
      <c r="B5" s="90"/>
      <c r="D5" s="431"/>
      <c r="E5" s="431"/>
      <c r="F5" s="431"/>
      <c r="G5" s="431"/>
      <c r="H5" s="234"/>
      <c r="I5" s="234"/>
      <c r="J5" s="432"/>
      <c r="K5" s="432"/>
      <c r="L5" s="433"/>
    </row>
    <row r="6" spans="1:42" s="18" customFormat="1" hidden="1">
      <c r="A6" s="430" t="s">
        <v>419</v>
      </c>
      <c r="B6" s="430"/>
      <c r="C6" s="429" t="s">
        <v>125</v>
      </c>
      <c r="D6" s="447"/>
      <c r="E6" s="447"/>
      <c r="F6" s="447" t="s">
        <v>361</v>
      </c>
      <c r="G6" s="447"/>
      <c r="H6" s="447" t="s">
        <v>361</v>
      </c>
      <c r="I6" s="447" t="s">
        <v>361</v>
      </c>
      <c r="J6" s="424">
        <f>'1.GRDP'!G9</f>
        <v>107.52048193046704</v>
      </c>
      <c r="K6" s="424"/>
      <c r="L6" s="443"/>
    </row>
    <row r="7" spans="1:42" hidden="1">
      <c r="A7" s="434" t="s">
        <v>61</v>
      </c>
      <c r="B7" s="90"/>
      <c r="C7" s="364" t="s">
        <v>10</v>
      </c>
      <c r="D7" s="431"/>
      <c r="E7" s="431"/>
      <c r="F7" s="431" t="s">
        <v>361</v>
      </c>
      <c r="G7" s="431"/>
      <c r="H7" s="431" t="s">
        <v>361</v>
      </c>
      <c r="I7" s="431" t="s">
        <v>361</v>
      </c>
      <c r="J7" s="432">
        <f>'1.GRDP'!G10</f>
        <v>101.52823659679635</v>
      </c>
      <c r="K7" s="432"/>
      <c r="L7" s="433"/>
    </row>
    <row r="8" spans="1:42" hidden="1">
      <c r="A8" s="434" t="s">
        <v>60</v>
      </c>
      <c r="B8" s="90"/>
      <c r="C8" s="364" t="s">
        <v>10</v>
      </c>
      <c r="D8" s="431"/>
      <c r="E8" s="431"/>
      <c r="F8" s="431" t="s">
        <v>361</v>
      </c>
      <c r="G8" s="431"/>
      <c r="H8" s="431" t="s">
        <v>361</v>
      </c>
      <c r="I8" s="431" t="s">
        <v>361</v>
      </c>
      <c r="J8" s="432">
        <f>'1.GRDP'!G11</f>
        <v>110.77206207027754</v>
      </c>
      <c r="K8" s="432"/>
      <c r="L8" s="433"/>
    </row>
    <row r="9" spans="1:42" hidden="1">
      <c r="A9" s="91" t="s">
        <v>420</v>
      </c>
      <c r="B9" s="90"/>
      <c r="C9" s="364" t="s">
        <v>10</v>
      </c>
      <c r="D9" s="431"/>
      <c r="E9" s="431"/>
      <c r="F9" s="431" t="s">
        <v>361</v>
      </c>
      <c r="G9" s="431"/>
      <c r="H9" s="431" t="s">
        <v>361</v>
      </c>
      <c r="I9" s="431" t="s">
        <v>361</v>
      </c>
      <c r="J9" s="432">
        <f>'1.GRDP'!G12</f>
        <v>111.1882156085678</v>
      </c>
      <c r="K9" s="432"/>
      <c r="L9" s="433"/>
    </row>
    <row r="10" spans="1:42" hidden="1">
      <c r="A10" s="90" t="s">
        <v>57</v>
      </c>
      <c r="B10" s="90"/>
      <c r="C10" s="364" t="s">
        <v>10</v>
      </c>
      <c r="D10" s="431"/>
      <c r="E10" s="431"/>
      <c r="F10" s="431" t="s">
        <v>361</v>
      </c>
      <c r="G10" s="431"/>
      <c r="H10" s="431" t="s">
        <v>361</v>
      </c>
      <c r="I10" s="431" t="s">
        <v>361</v>
      </c>
      <c r="J10" s="432">
        <f>'1.GRDP'!G14</f>
        <v>107.674954194674</v>
      </c>
      <c r="K10" s="432"/>
      <c r="L10" s="433"/>
    </row>
    <row r="11" spans="1:42" hidden="1">
      <c r="A11" s="90" t="s">
        <v>56</v>
      </c>
      <c r="B11" s="90"/>
      <c r="C11" s="364" t="s">
        <v>10</v>
      </c>
      <c r="D11" s="431"/>
      <c r="E11" s="431"/>
      <c r="F11" s="431" t="s">
        <v>361</v>
      </c>
      <c r="G11" s="431"/>
      <c r="H11" s="431" t="s">
        <v>361</v>
      </c>
      <c r="I11" s="431" t="s">
        <v>361</v>
      </c>
      <c r="J11" s="432">
        <f>'1.GRDP'!G15</f>
        <v>101.93981997046809</v>
      </c>
      <c r="K11" s="432"/>
      <c r="L11" s="433"/>
    </row>
    <row r="12" spans="1:42">
      <c r="A12" s="430" t="s">
        <v>647</v>
      </c>
      <c r="B12" s="90"/>
      <c r="D12" s="431"/>
      <c r="E12" s="431"/>
      <c r="F12" s="431"/>
      <c r="G12" s="431"/>
      <c r="H12" s="234"/>
      <c r="I12" s="234"/>
      <c r="J12" s="432"/>
      <c r="K12" s="432"/>
      <c r="L12" s="433"/>
    </row>
    <row r="13" spans="1:42">
      <c r="A13" s="430" t="s">
        <v>421</v>
      </c>
      <c r="B13" s="90"/>
      <c r="D13" s="364"/>
      <c r="E13" s="364"/>
      <c r="F13" s="402"/>
      <c r="G13" s="402"/>
      <c r="H13" s="432"/>
      <c r="I13" s="432"/>
      <c r="J13" s="432"/>
      <c r="K13" s="435"/>
      <c r="L13" s="436"/>
      <c r="M13" s="19" t="s">
        <v>479</v>
      </c>
    </row>
    <row r="14" spans="1:42" ht="36.75" customHeight="1">
      <c r="A14" s="440" t="s">
        <v>664</v>
      </c>
      <c r="B14" s="90"/>
      <c r="C14" s="364" t="s">
        <v>227</v>
      </c>
      <c r="D14" s="694">
        <f>'1.Nong nghiep'!C6</f>
        <v>13992.230000000001</v>
      </c>
      <c r="E14" s="364" t="s">
        <v>361</v>
      </c>
      <c r="F14" s="402">
        <f>'1.Nong nghiep'!D6</f>
        <v>13948.539999999999</v>
      </c>
      <c r="G14" s="402"/>
      <c r="H14" s="432" t="s">
        <v>361</v>
      </c>
      <c r="I14" s="432">
        <f>'1.Nong nghiep'!E6</f>
        <v>99.68775527560652</v>
      </c>
      <c r="J14" s="432"/>
      <c r="K14" s="435"/>
      <c r="L14" s="436"/>
    </row>
    <row r="15" spans="1:42" ht="31.5">
      <c r="A15" s="437" t="s">
        <v>646</v>
      </c>
      <c r="B15" s="90" t="s">
        <v>422</v>
      </c>
      <c r="C15" s="364" t="s">
        <v>227</v>
      </c>
      <c r="D15" s="694">
        <f>'1.Nong nghiep'!C7</f>
        <v>3936</v>
      </c>
      <c r="E15" s="364" t="s">
        <v>361</v>
      </c>
      <c r="F15" s="402">
        <f>'1.Nong nghiep'!D7</f>
        <v>7451.1</v>
      </c>
      <c r="G15" s="431"/>
      <c r="H15" s="431" t="s">
        <v>361</v>
      </c>
      <c r="I15" s="432">
        <f>'1.Nong nghiep'!E7</f>
        <v>189.3064024390244</v>
      </c>
      <c r="J15" s="432"/>
      <c r="K15" s="402"/>
      <c r="L15" s="436"/>
    </row>
    <row r="16" spans="1:42">
      <c r="A16" s="438" t="s">
        <v>423</v>
      </c>
      <c r="B16" s="90" t="s">
        <v>424</v>
      </c>
      <c r="C16" s="439" t="s">
        <v>121</v>
      </c>
      <c r="D16" s="432">
        <f>'1.Nong nghiep'!C14</f>
        <v>12763.776</v>
      </c>
      <c r="E16" s="432">
        <v>10915.78</v>
      </c>
      <c r="F16" s="432">
        <f>'1.Nong nghiep'!D14</f>
        <v>14636.469485</v>
      </c>
      <c r="G16" s="431"/>
      <c r="H16" s="432">
        <f>F16/E16%</f>
        <v>134.08542023565883</v>
      </c>
      <c r="I16" s="432">
        <f>'1.Nong nghiep'!E14</f>
        <v>114.67193944017821</v>
      </c>
      <c r="J16" s="432" t="e">
        <f>'1.Nong nghiep'!#REF!</f>
        <v>#REF!</v>
      </c>
      <c r="K16" s="435"/>
      <c r="L16" s="436"/>
    </row>
    <row r="17" spans="1:17">
      <c r="A17" s="440" t="s">
        <v>425</v>
      </c>
      <c r="B17" s="90" t="s">
        <v>426</v>
      </c>
      <c r="C17" s="364" t="s">
        <v>227</v>
      </c>
      <c r="D17" s="432">
        <f>'1.Nong nghiep'!C35</f>
        <v>3388.1419599999999</v>
      </c>
      <c r="E17" s="432">
        <v>5104.8999999999996</v>
      </c>
      <c r="F17" s="432">
        <f>'1.Nong nghiep'!D35</f>
        <v>3529.7662939279999</v>
      </c>
      <c r="G17" s="431"/>
      <c r="H17" s="432">
        <f t="shared" ref="H17:H18" si="0">F17/E17%</f>
        <v>69.144670687535509</v>
      </c>
      <c r="I17" s="432">
        <f>'1.Nong nghiep'!E35</f>
        <v>104.17999999999999</v>
      </c>
      <c r="J17" s="432" t="e">
        <f>'1.Nong nghiep'!#REF!</f>
        <v>#REF!</v>
      </c>
      <c r="K17" s="432"/>
      <c r="L17" s="433"/>
    </row>
    <row r="18" spans="1:17">
      <c r="A18" s="440" t="s">
        <v>427</v>
      </c>
      <c r="B18" s="90" t="s">
        <v>428</v>
      </c>
      <c r="C18" s="364" t="s">
        <v>121</v>
      </c>
      <c r="D18" s="432">
        <f>'1.Nong nghiep'!C37</f>
        <v>2095.92</v>
      </c>
      <c r="E18" s="432">
        <v>1649.71</v>
      </c>
      <c r="F18" s="432">
        <f>'1.Nong nghiep'!D37</f>
        <v>2103.1400000000003</v>
      </c>
      <c r="G18" s="431"/>
      <c r="H18" s="432">
        <f t="shared" si="0"/>
        <v>127.48543683435273</v>
      </c>
      <c r="I18" s="432">
        <f>'1.Nong nghiep'!E37</f>
        <v>100.34447879690066</v>
      </c>
      <c r="J18" s="432" t="e">
        <f>'1.Nong nghiep'!#REF!</f>
        <v>#REF!</v>
      </c>
      <c r="K18" s="432"/>
      <c r="L18" s="433"/>
    </row>
    <row r="19" spans="1:17">
      <c r="A19" s="430" t="s">
        <v>429</v>
      </c>
      <c r="B19" s="90" t="s">
        <v>430</v>
      </c>
      <c r="D19" s="364"/>
      <c r="E19" s="364"/>
      <c r="F19" s="441"/>
      <c r="G19" s="441"/>
      <c r="H19" s="441"/>
      <c r="I19" s="432"/>
      <c r="J19" s="432"/>
      <c r="K19" s="432"/>
      <c r="L19" s="433"/>
      <c r="M19" s="19" t="s">
        <v>480</v>
      </c>
    </row>
    <row r="20" spans="1:17" s="18" customFormat="1">
      <c r="A20" s="430" t="s">
        <v>431</v>
      </c>
      <c r="B20" s="430"/>
      <c r="C20" s="429" t="s">
        <v>432</v>
      </c>
      <c r="D20" s="429" t="s">
        <v>361</v>
      </c>
      <c r="E20" s="429" t="s">
        <v>361</v>
      </c>
      <c r="F20" s="442" t="s">
        <v>361</v>
      </c>
      <c r="G20" s="442"/>
      <c r="H20" s="424">
        <f>'2.IIPthang'!D7</f>
        <v>79.47</v>
      </c>
      <c r="I20" s="424">
        <f>'2.IIPthang'!E7</f>
        <v>93.03</v>
      </c>
      <c r="J20" s="424" t="e">
        <f>'2.IIPthang'!#REF!</f>
        <v>#REF!</v>
      </c>
      <c r="K20" s="424"/>
      <c r="L20" s="443"/>
    </row>
    <row r="21" spans="1:17">
      <c r="A21" s="444" t="s">
        <v>0</v>
      </c>
      <c r="B21" s="90"/>
      <c r="C21" s="364" t="s">
        <v>10</v>
      </c>
      <c r="D21" s="364" t="s">
        <v>361</v>
      </c>
      <c r="E21" s="364" t="s">
        <v>361</v>
      </c>
      <c r="F21" s="441" t="s">
        <v>361</v>
      </c>
      <c r="G21" s="441"/>
      <c r="H21" s="432">
        <f>'2.IIPthang'!D8</f>
        <v>100</v>
      </c>
      <c r="I21" s="432">
        <f>'2.IIPthang'!E8</f>
        <v>38.04</v>
      </c>
      <c r="J21" s="432" t="e">
        <f>'2.IIPthang'!#REF!</f>
        <v>#REF!</v>
      </c>
      <c r="K21" s="432"/>
      <c r="L21" s="433"/>
    </row>
    <row r="22" spans="1:17">
      <c r="A22" s="445" t="s">
        <v>76</v>
      </c>
      <c r="B22" s="446"/>
      <c r="C22" s="364" t="s">
        <v>10</v>
      </c>
      <c r="D22" s="364" t="s">
        <v>361</v>
      </c>
      <c r="E22" s="364" t="s">
        <v>361</v>
      </c>
      <c r="F22" s="441" t="s">
        <v>361</v>
      </c>
      <c r="G22" s="402"/>
      <c r="H22" s="432">
        <f>'2.IIPthang'!D10</f>
        <v>79.25</v>
      </c>
      <c r="I22" s="432">
        <f>'2.IIPthang'!E10</f>
        <v>92.82</v>
      </c>
      <c r="J22" s="432" t="e">
        <f>'2.IIPthang'!#REF!</f>
        <v>#REF!</v>
      </c>
      <c r="K22" s="432"/>
      <c r="L22" s="433"/>
    </row>
    <row r="23" spans="1:17" ht="31.5">
      <c r="A23" s="445" t="s">
        <v>97</v>
      </c>
      <c r="B23" s="90"/>
      <c r="C23" s="364" t="s">
        <v>10</v>
      </c>
      <c r="D23" s="364" t="s">
        <v>361</v>
      </c>
      <c r="E23" s="364" t="s">
        <v>361</v>
      </c>
      <c r="F23" s="441" t="s">
        <v>361</v>
      </c>
      <c r="G23" s="441"/>
      <c r="H23" s="432">
        <f>'2.IIPthang'!D32</f>
        <v>102.25</v>
      </c>
      <c r="I23" s="432">
        <f>'2.IIPthang'!E32</f>
        <v>111.37</v>
      </c>
      <c r="J23" s="432" t="e">
        <f>'2.IIPthang'!#REF!</f>
        <v>#REF!</v>
      </c>
      <c r="K23" s="432"/>
      <c r="L23" s="433"/>
    </row>
    <row r="24" spans="1:17">
      <c r="A24" s="445" t="s">
        <v>98</v>
      </c>
      <c r="B24" s="90"/>
      <c r="C24" s="364" t="s">
        <v>10</v>
      </c>
      <c r="D24" s="364" t="s">
        <v>361</v>
      </c>
      <c r="E24" s="364" t="s">
        <v>361</v>
      </c>
      <c r="F24" s="441" t="s">
        <v>361</v>
      </c>
      <c r="G24" s="441"/>
      <c r="H24" s="432">
        <f>'2.IIPthang'!D34</f>
        <v>102.85</v>
      </c>
      <c r="I24" s="432">
        <f>'2.IIPthang'!E34</f>
        <v>121.69</v>
      </c>
      <c r="J24" s="432" t="e">
        <f>'2.IIPthang'!#REF!</f>
        <v>#REF!</v>
      </c>
      <c r="K24" s="432"/>
      <c r="L24" s="433"/>
    </row>
    <row r="25" spans="1:17" s="18" customFormat="1">
      <c r="A25" s="163" t="s">
        <v>433</v>
      </c>
      <c r="B25" s="430"/>
      <c r="C25" s="429" t="s">
        <v>432</v>
      </c>
      <c r="D25" s="429" t="s">
        <v>361</v>
      </c>
      <c r="E25" s="429" t="s">
        <v>361</v>
      </c>
      <c r="F25" s="442" t="s">
        <v>361</v>
      </c>
      <c r="G25" s="447"/>
      <c r="H25" s="424">
        <f>'10.ton kho'!D6</f>
        <v>95</v>
      </c>
      <c r="I25" s="424">
        <f>'10.ton kho'!E6</f>
        <v>66.489999999999995</v>
      </c>
      <c r="J25" s="447">
        <f>'[10]4.NN'!I23</f>
        <v>0</v>
      </c>
      <c r="K25" s="424"/>
      <c r="L25" s="443"/>
      <c r="M25" s="18" t="s">
        <v>481</v>
      </c>
      <c r="N25" s="401"/>
    </row>
    <row r="26" spans="1:17" s="18" customFormat="1">
      <c r="A26" s="163" t="s">
        <v>482</v>
      </c>
      <c r="B26" s="430"/>
      <c r="C26" s="429" t="s">
        <v>432</v>
      </c>
      <c r="D26" s="429" t="s">
        <v>361</v>
      </c>
      <c r="E26" s="429" t="s">
        <v>361</v>
      </c>
      <c r="F26" s="442" t="s">
        <v>361</v>
      </c>
      <c r="G26" s="448"/>
      <c r="H26" s="424">
        <f>'11.tieu thu'!D6</f>
        <v>75.459999999999994</v>
      </c>
      <c r="I26" s="424">
        <f>'11.tieu thu'!E6</f>
        <v>86.17</v>
      </c>
      <c r="J26" s="424">
        <f>'11.tieu thu'!F3</f>
        <v>0</v>
      </c>
      <c r="K26" s="424"/>
      <c r="L26" s="443"/>
      <c r="M26" s="18" t="s">
        <v>483</v>
      </c>
      <c r="N26" s="401"/>
    </row>
    <row r="27" spans="1:17" s="18" customFormat="1">
      <c r="A27" s="223" t="s">
        <v>434</v>
      </c>
      <c r="B27" s="223"/>
      <c r="C27" s="429" t="s">
        <v>125</v>
      </c>
      <c r="D27" s="696">
        <v>6782.7790562042001</v>
      </c>
      <c r="E27" s="696">
        <v>7451.6993393641405</v>
      </c>
      <c r="F27" s="498">
        <f>'13.Tong muc'!C8/1000</f>
        <v>7447.3158359158651</v>
      </c>
      <c r="G27" s="498"/>
      <c r="H27" s="424">
        <f>F27/E27%</f>
        <v>99.941174445604389</v>
      </c>
      <c r="I27" s="424">
        <f>'13.Tong muc'!D8</f>
        <v>109.7974115654529</v>
      </c>
      <c r="J27" s="424" t="e">
        <f>'13.Tong muc'!#REF!</f>
        <v>#REF!</v>
      </c>
      <c r="K27" s="424"/>
      <c r="L27" s="443"/>
      <c r="M27" s="18" t="s">
        <v>484</v>
      </c>
      <c r="N27" s="401"/>
      <c r="O27" s="401"/>
      <c r="P27" s="401"/>
      <c r="Q27" s="401"/>
    </row>
    <row r="28" spans="1:17">
      <c r="A28" s="451" t="s">
        <v>178</v>
      </c>
      <c r="B28" s="90" t="s">
        <v>435</v>
      </c>
      <c r="D28" s="697">
        <v>5462.0590656206095</v>
      </c>
      <c r="E28" s="697">
        <v>5979.5738300000003</v>
      </c>
      <c r="F28" s="450">
        <f>'13.Tong muc'!C9/1000</f>
        <v>6013.2128427668786</v>
      </c>
      <c r="G28" s="450"/>
      <c r="H28" s="432">
        <f t="shared" ref="H28:H32" si="1">F28/E28%</f>
        <v>100.56256538882602</v>
      </c>
      <c r="I28" s="432">
        <f>'13.Tong muc'!D9</f>
        <v>110.09058617866937</v>
      </c>
      <c r="J28" s="432" t="e">
        <f>'13.Tong muc'!#REF!</f>
        <v>#REF!</v>
      </c>
      <c r="K28" s="432"/>
      <c r="L28" s="433"/>
      <c r="N28" s="355"/>
      <c r="O28" s="355"/>
      <c r="P28" s="355"/>
      <c r="Q28" s="355"/>
    </row>
    <row r="29" spans="1:17">
      <c r="A29" s="451" t="s">
        <v>38</v>
      </c>
      <c r="B29" s="90" t="s">
        <v>436</v>
      </c>
      <c r="C29" s="452" t="s">
        <v>437</v>
      </c>
      <c r="D29" s="697">
        <v>50.427579999999999</v>
      </c>
      <c r="E29" s="697">
        <v>58.860999999999997</v>
      </c>
      <c r="F29" s="450">
        <f>'13.Tong muc'!C10/1000</f>
        <v>59.261846098511256</v>
      </c>
      <c r="G29" s="450"/>
      <c r="H29" s="432">
        <f t="shared" si="1"/>
        <v>100.68100456755961</v>
      </c>
      <c r="I29" s="432">
        <f>'13.Tong muc'!D10</f>
        <v>117.51871911860782</v>
      </c>
      <c r="J29" s="432">
        <f>'13.Tong muc'!F8</f>
        <v>0</v>
      </c>
      <c r="K29" s="432"/>
      <c r="L29" s="433"/>
      <c r="N29" s="355"/>
      <c r="O29" s="355"/>
      <c r="P29" s="355"/>
      <c r="Q29" s="355"/>
    </row>
    <row r="30" spans="1:17">
      <c r="A30" s="451" t="s">
        <v>39</v>
      </c>
      <c r="B30" s="90" t="s">
        <v>436</v>
      </c>
      <c r="C30" s="452" t="s">
        <v>437</v>
      </c>
      <c r="D30" s="697">
        <v>480.62928364685899</v>
      </c>
      <c r="E30" s="697">
        <v>525.08871517044895</v>
      </c>
      <c r="F30" s="450">
        <f>'13.Tong muc'!C11/1000</f>
        <v>527.87844263378054</v>
      </c>
      <c r="G30" s="450"/>
      <c r="H30" s="432">
        <f t="shared" si="1"/>
        <v>100.53128688214639</v>
      </c>
      <c r="I30" s="432">
        <f>'13.Tong muc'!D11</f>
        <v>109.83068668400949</v>
      </c>
      <c r="J30" s="432">
        <f>'13.Tong muc'!F9</f>
        <v>0</v>
      </c>
      <c r="K30" s="432"/>
      <c r="L30" s="433"/>
      <c r="N30" s="355"/>
      <c r="O30" s="355"/>
      <c r="P30" s="355"/>
      <c r="Q30" s="355"/>
    </row>
    <row r="31" spans="1:17">
      <c r="A31" s="451" t="s">
        <v>46</v>
      </c>
      <c r="B31" s="90" t="s">
        <v>438</v>
      </c>
      <c r="C31" s="452" t="s">
        <v>437</v>
      </c>
      <c r="D31" s="697">
        <v>13.4665781238714</v>
      </c>
      <c r="E31" s="697">
        <v>16.332158926368201</v>
      </c>
      <c r="F31" s="450">
        <f>'13.Tong muc'!C12/1000</f>
        <v>15.586019686077245</v>
      </c>
      <c r="G31" s="450"/>
      <c r="H31" s="432">
        <f t="shared" si="1"/>
        <v>95.431472081218132</v>
      </c>
      <c r="I31" s="432">
        <f>'13.Tong muc'!D12</f>
        <v>115.73853092233426</v>
      </c>
      <c r="J31" s="432">
        <f>'13.Tong muc'!F10</f>
        <v>0</v>
      </c>
      <c r="K31" s="432"/>
      <c r="L31" s="433"/>
      <c r="N31" s="355"/>
      <c r="O31" s="355"/>
      <c r="P31" s="355"/>
      <c r="Q31" s="355"/>
    </row>
    <row r="32" spans="1:17">
      <c r="A32" s="451" t="s">
        <v>47</v>
      </c>
      <c r="B32" s="90" t="s">
        <v>439</v>
      </c>
      <c r="C32" s="452" t="s">
        <v>437</v>
      </c>
      <c r="D32" s="697">
        <v>776.19654881285896</v>
      </c>
      <c r="E32" s="697">
        <v>871.84363526732102</v>
      </c>
      <c r="F32" s="450">
        <f>'13.Tong muc'!C13/1000</f>
        <v>831.37668473061854</v>
      </c>
      <c r="G32" s="450"/>
      <c r="H32" s="432">
        <f t="shared" si="1"/>
        <v>95.358462354973241</v>
      </c>
      <c r="I32" s="432">
        <f>'13.Tong muc'!D13</f>
        <v>107.10904164700982</v>
      </c>
      <c r="J32" s="432">
        <f>'13.Tong muc'!F11</f>
        <v>0</v>
      </c>
      <c r="K32" s="432"/>
      <c r="L32" s="433"/>
      <c r="N32" s="355"/>
      <c r="O32" s="355"/>
      <c r="P32" s="355"/>
      <c r="Q32" s="355"/>
    </row>
    <row r="33" spans="1:17" s="18" customFormat="1">
      <c r="A33" s="196" t="s">
        <v>440</v>
      </c>
      <c r="B33" s="196" t="s">
        <v>441</v>
      </c>
      <c r="C33" s="429" t="s">
        <v>125</v>
      </c>
      <c r="D33" s="695">
        <v>677.01288506720005</v>
      </c>
      <c r="E33" s="695">
        <v>768.57509100000004</v>
      </c>
      <c r="F33" s="424">
        <f>'17.DT van tai'!C5/1000</f>
        <v>721.07967099999996</v>
      </c>
      <c r="G33" s="424"/>
      <c r="H33" s="424">
        <f>F33/E33%</f>
        <v>93.820327960641634</v>
      </c>
      <c r="I33" s="424">
        <f>'17.DT van tai'!D5</f>
        <v>106.50900254703807</v>
      </c>
      <c r="J33" s="424" t="e">
        <f>'17.DT van tai'!#REF!</f>
        <v>#REF!</v>
      </c>
      <c r="K33" s="424"/>
      <c r="L33" s="443"/>
      <c r="M33" s="18" t="s">
        <v>485</v>
      </c>
      <c r="N33" s="401"/>
      <c r="O33" s="401"/>
      <c r="P33" s="401"/>
      <c r="Q33" s="401"/>
    </row>
    <row r="34" spans="1:17" s="18" customFormat="1">
      <c r="A34" s="223" t="s">
        <v>486</v>
      </c>
      <c r="B34" s="196"/>
      <c r="C34" s="429"/>
      <c r="D34" s="364"/>
      <c r="E34" s="364"/>
      <c r="F34" s="402"/>
      <c r="G34" s="402"/>
      <c r="H34" s="432"/>
      <c r="I34" s="432"/>
      <c r="J34" s="432"/>
      <c r="K34" s="435"/>
      <c r="L34" s="436"/>
      <c r="N34" s="355"/>
      <c r="O34" s="355"/>
      <c r="P34" s="355"/>
    </row>
    <row r="35" spans="1:17" s="18" customFormat="1" hidden="1">
      <c r="A35" s="223" t="s">
        <v>460</v>
      </c>
      <c r="B35" s="196"/>
      <c r="C35" s="429" t="s">
        <v>42</v>
      </c>
      <c r="D35" s="429"/>
      <c r="E35" s="429"/>
      <c r="F35" s="454" t="s">
        <v>361</v>
      </c>
      <c r="G35" s="454"/>
      <c r="H35" s="454" t="s">
        <v>361</v>
      </c>
      <c r="I35" s="454" t="s">
        <v>361</v>
      </c>
      <c r="J35" s="424">
        <f>'27.VĐTTXH'!J8</f>
        <v>103.18289830006397</v>
      </c>
      <c r="K35" s="466"/>
      <c r="L35" s="455"/>
      <c r="N35" s="401"/>
      <c r="O35" s="401"/>
      <c r="P35" s="401"/>
    </row>
    <row r="36" spans="1:17" s="18" customFormat="1" hidden="1">
      <c r="A36" s="449" t="s">
        <v>442</v>
      </c>
      <c r="B36" s="196"/>
      <c r="C36" s="452" t="s">
        <v>437</v>
      </c>
      <c r="D36" s="364"/>
      <c r="E36" s="364"/>
      <c r="F36" s="402" t="s">
        <v>361</v>
      </c>
      <c r="G36" s="402"/>
      <c r="H36" s="402" t="s">
        <v>361</v>
      </c>
      <c r="I36" s="402" t="s">
        <v>361</v>
      </c>
      <c r="J36" s="432">
        <v>101.93</v>
      </c>
      <c r="K36" s="435"/>
      <c r="L36" s="436"/>
      <c r="N36" s="355"/>
      <c r="O36" s="355"/>
      <c r="P36" s="355"/>
    </row>
    <row r="37" spans="1:17" s="18" customFormat="1" hidden="1">
      <c r="A37" s="449" t="s">
        <v>443</v>
      </c>
      <c r="B37" s="196"/>
      <c r="C37" s="452" t="s">
        <v>437</v>
      </c>
      <c r="D37" s="364"/>
      <c r="E37" s="364"/>
      <c r="F37" s="402" t="s">
        <v>361</v>
      </c>
      <c r="G37" s="402"/>
      <c r="H37" s="402" t="s">
        <v>361</v>
      </c>
      <c r="I37" s="402" t="s">
        <v>361</v>
      </c>
      <c r="J37" s="432">
        <f>'27.VĐTTXH'!J16</f>
        <v>107.84119317722114</v>
      </c>
      <c r="K37" s="435"/>
      <c r="L37" s="436"/>
      <c r="N37" s="355"/>
      <c r="O37" s="355"/>
      <c r="P37" s="355"/>
    </row>
    <row r="38" spans="1:17" s="18" customFormat="1" hidden="1">
      <c r="A38" s="449" t="s">
        <v>444</v>
      </c>
      <c r="B38" s="196"/>
      <c r="C38" s="452" t="s">
        <v>437</v>
      </c>
      <c r="D38" s="364"/>
      <c r="E38" s="364"/>
      <c r="F38" s="402" t="s">
        <v>361</v>
      </c>
      <c r="G38" s="402"/>
      <c r="H38" s="402" t="s">
        <v>361</v>
      </c>
      <c r="I38" s="402" t="s">
        <v>361</v>
      </c>
      <c r="J38" s="432">
        <f>'27.VĐTTXH'!J17</f>
        <v>109.08345099329377</v>
      </c>
      <c r="K38" s="435"/>
      <c r="L38" s="436"/>
      <c r="N38" s="355"/>
      <c r="O38" s="355"/>
      <c r="P38" s="355"/>
    </row>
    <row r="39" spans="1:17" s="18" customFormat="1">
      <c r="A39" s="223" t="s">
        <v>516</v>
      </c>
      <c r="B39" s="196"/>
      <c r="C39" s="429" t="s">
        <v>42</v>
      </c>
      <c r="D39" s="453">
        <v>458480</v>
      </c>
      <c r="E39" s="453">
        <v>1237880</v>
      </c>
      <c r="F39" s="454">
        <f>'28.VonNSNNthang'!D8</f>
        <v>412820</v>
      </c>
      <c r="G39" s="454"/>
      <c r="H39" s="424">
        <f>F39/E39%</f>
        <v>33.348951433095294</v>
      </c>
      <c r="I39" s="424">
        <f>'28.VonNSNNthang'!E8</f>
        <v>90.041005060198927</v>
      </c>
      <c r="J39" s="424">
        <f>'28.VonNSNNthang'!H4</f>
        <v>0</v>
      </c>
      <c r="K39" s="447">
        <v>6898370</v>
      </c>
      <c r="L39" s="455"/>
      <c r="N39" s="401"/>
      <c r="O39" s="401"/>
      <c r="P39" s="401"/>
    </row>
    <row r="40" spans="1:17">
      <c r="A40" s="81" t="s">
        <v>31</v>
      </c>
      <c r="B40" s="434"/>
      <c r="C40" s="452" t="s">
        <v>437</v>
      </c>
      <c r="D40" s="456">
        <v>180390</v>
      </c>
      <c r="E40" s="456">
        <v>670550</v>
      </c>
      <c r="F40" s="402">
        <f>'28.VonNSNNthang'!D9</f>
        <v>175150</v>
      </c>
      <c r="G40" s="402"/>
      <c r="H40" s="432">
        <f t="shared" ref="H40:H42" si="2">F40/E40%</f>
        <v>26.120348967265677</v>
      </c>
      <c r="I40" s="432">
        <f>'28.VonNSNNthang'!E9</f>
        <v>97.09518265979267</v>
      </c>
      <c r="J40" s="432">
        <f>'28.VonNSNNthang'!H5</f>
        <v>0</v>
      </c>
      <c r="K40" s="431">
        <v>4245760</v>
      </c>
      <c r="L40" s="436"/>
      <c r="N40" s="355"/>
      <c r="O40" s="355"/>
      <c r="P40" s="355"/>
    </row>
    <row r="41" spans="1:17">
      <c r="A41" s="81" t="s">
        <v>33</v>
      </c>
      <c r="B41" s="434"/>
      <c r="C41" s="452" t="s">
        <v>437</v>
      </c>
      <c r="D41" s="456">
        <v>247470</v>
      </c>
      <c r="E41" s="456">
        <v>96730</v>
      </c>
      <c r="F41" s="402">
        <f>'28.VonNSNNthang'!D16</f>
        <v>117400</v>
      </c>
      <c r="G41" s="402"/>
      <c r="H41" s="432">
        <f t="shared" si="2"/>
        <v>121.36875839966919</v>
      </c>
      <c r="I41" s="432">
        <f>'28.VonNSNNthang'!E16</f>
        <v>47.440093748737219</v>
      </c>
      <c r="J41" s="432">
        <f>'28.VonNSNNthang'!H11</f>
        <v>0</v>
      </c>
      <c r="K41" s="431">
        <v>1254500</v>
      </c>
      <c r="L41" s="436"/>
      <c r="N41" s="355"/>
      <c r="O41" s="355"/>
      <c r="P41" s="355"/>
    </row>
    <row r="42" spans="1:17">
      <c r="A42" s="81" t="s">
        <v>34</v>
      </c>
      <c r="B42" s="90"/>
      <c r="C42" s="452" t="s">
        <v>437</v>
      </c>
      <c r="D42" s="456">
        <v>30620</v>
      </c>
      <c r="E42" s="456">
        <v>470600</v>
      </c>
      <c r="F42" s="402">
        <f>'28.VonNSNNthang'!D21</f>
        <v>120270</v>
      </c>
      <c r="G42" s="402"/>
      <c r="H42" s="432">
        <f t="shared" si="2"/>
        <v>25.556736081597961</v>
      </c>
      <c r="I42" s="432">
        <f>'28.VonNSNNthang'!E21</f>
        <v>392.78249510124101</v>
      </c>
      <c r="J42" s="432">
        <f>'28.VonNSNNthang'!H16</f>
        <v>0</v>
      </c>
      <c r="K42" s="457">
        <v>1398110</v>
      </c>
      <c r="L42" s="436"/>
      <c r="M42" s="19" t="s">
        <v>487</v>
      </c>
      <c r="N42" s="355"/>
      <c r="O42" s="355"/>
      <c r="P42" s="355"/>
    </row>
    <row r="43" spans="1:17" s="18" customFormat="1" hidden="1">
      <c r="A43" s="430" t="s">
        <v>517</v>
      </c>
      <c r="B43" s="430"/>
      <c r="C43" s="458" t="s">
        <v>42</v>
      </c>
      <c r="D43" s="454" t="s">
        <v>361</v>
      </c>
      <c r="E43" s="454" t="s">
        <v>361</v>
      </c>
      <c r="F43" s="454"/>
      <c r="G43" s="454"/>
      <c r="H43" s="454" t="s">
        <v>361</v>
      </c>
      <c r="I43" s="454" t="s">
        <v>361</v>
      </c>
      <c r="J43" s="454" t="s">
        <v>361</v>
      </c>
      <c r="K43" s="454">
        <v>9108800</v>
      </c>
      <c r="L43" s="455">
        <f>'[10]22.DTC'!D9</f>
        <v>48.44955811400586</v>
      </c>
      <c r="M43" s="18" t="s">
        <v>488</v>
      </c>
    </row>
    <row r="44" spans="1:17" s="18" customFormat="1" hidden="1">
      <c r="A44" s="81" t="s">
        <v>489</v>
      </c>
      <c r="B44" s="430"/>
      <c r="C44" s="459" t="s">
        <v>42</v>
      </c>
      <c r="D44" s="454" t="s">
        <v>361</v>
      </c>
      <c r="E44" s="454" t="s">
        <v>361</v>
      </c>
      <c r="F44" s="402" t="s">
        <v>361</v>
      </c>
      <c r="G44" s="402"/>
      <c r="H44" s="402" t="s">
        <v>361</v>
      </c>
      <c r="I44" s="402" t="s">
        <v>361</v>
      </c>
      <c r="J44" s="402" t="s">
        <v>361</v>
      </c>
      <c r="K44" s="402">
        <v>5012116</v>
      </c>
      <c r="L44" s="455">
        <f>'[10]22.DTC'!D10</f>
        <v>32.63639602739525</v>
      </c>
    </row>
    <row r="45" spans="1:17" hidden="1">
      <c r="A45" s="81" t="s">
        <v>490</v>
      </c>
      <c r="B45" s="90"/>
      <c r="C45" s="364" t="s">
        <v>42</v>
      </c>
      <c r="D45" s="454" t="s">
        <v>361</v>
      </c>
      <c r="E45" s="454" t="s">
        <v>361</v>
      </c>
      <c r="F45" s="402" t="s">
        <v>361</v>
      </c>
      <c r="G45" s="402"/>
      <c r="H45" s="402" t="s">
        <v>361</v>
      </c>
      <c r="I45" s="402" t="s">
        <v>361</v>
      </c>
      <c r="J45" s="402" t="s">
        <v>361</v>
      </c>
      <c r="K45" s="457">
        <v>4096684</v>
      </c>
      <c r="L45" s="436">
        <f>'[10]22.DTC'!D17</f>
        <v>70.762930098896348</v>
      </c>
      <c r="M45" s="403" t="s">
        <v>491</v>
      </c>
    </row>
    <row r="46" spans="1:17" s="18" customFormat="1" hidden="1">
      <c r="A46" s="430" t="s">
        <v>539</v>
      </c>
      <c r="B46" s="430"/>
      <c r="C46" s="429"/>
      <c r="D46" s="364"/>
      <c r="E46" s="364"/>
      <c r="F46" s="402"/>
      <c r="G46" s="402"/>
      <c r="H46" s="432"/>
      <c r="I46" s="432"/>
      <c r="J46" s="432"/>
      <c r="K46" s="435"/>
      <c r="L46" s="436"/>
      <c r="M46" s="19" t="s">
        <v>492</v>
      </c>
    </row>
    <row r="47" spans="1:17" hidden="1">
      <c r="A47" s="440" t="s">
        <v>445</v>
      </c>
      <c r="B47" s="90" t="s">
        <v>446</v>
      </c>
      <c r="C47" s="434" t="s">
        <v>447</v>
      </c>
      <c r="D47" s="364"/>
      <c r="E47" s="364"/>
      <c r="F47" s="402" t="s">
        <v>361</v>
      </c>
      <c r="G47" s="402"/>
      <c r="H47" s="402" t="s">
        <v>361</v>
      </c>
      <c r="I47" s="402" t="s">
        <v>361</v>
      </c>
      <c r="J47" s="432">
        <f>'12.Doanh nghiep'!E5</f>
        <v>0</v>
      </c>
      <c r="K47" s="402"/>
      <c r="L47" s="460"/>
    </row>
    <row r="48" spans="1:17" hidden="1">
      <c r="A48" s="440" t="s">
        <v>493</v>
      </c>
      <c r="B48" s="90" t="s">
        <v>446</v>
      </c>
      <c r="C48" s="434" t="s">
        <v>447</v>
      </c>
      <c r="D48" s="364"/>
      <c r="E48" s="364"/>
      <c r="F48" s="402" t="s">
        <v>361</v>
      </c>
      <c r="G48" s="402"/>
      <c r="H48" s="402" t="s">
        <v>361</v>
      </c>
      <c r="I48" s="402" t="s">
        <v>361</v>
      </c>
      <c r="J48" s="432">
        <f>'12.Doanh nghiep'!E27</f>
        <v>0</v>
      </c>
      <c r="K48" s="402"/>
      <c r="L48" s="460"/>
    </row>
    <row r="49" spans="1:15" hidden="1">
      <c r="A49" s="440" t="s">
        <v>494</v>
      </c>
      <c r="B49" s="90" t="s">
        <v>448</v>
      </c>
      <c r="C49" s="434" t="s">
        <v>447</v>
      </c>
      <c r="D49" s="364"/>
      <c r="E49" s="364"/>
      <c r="F49" s="402" t="s">
        <v>361</v>
      </c>
      <c r="G49" s="402"/>
      <c r="H49" s="402" t="s">
        <v>361</v>
      </c>
      <c r="I49" s="402" t="s">
        <v>361</v>
      </c>
      <c r="J49" s="432">
        <f>'12.Doanh nghiep'!E25</f>
        <v>0</v>
      </c>
      <c r="K49" s="402"/>
      <c r="L49" s="460"/>
    </row>
    <row r="50" spans="1:15" hidden="1">
      <c r="A50" s="440" t="s">
        <v>495</v>
      </c>
      <c r="B50" s="90" t="s">
        <v>446</v>
      </c>
      <c r="C50" s="434" t="s">
        <v>447</v>
      </c>
      <c r="D50" s="364"/>
      <c r="E50" s="364"/>
      <c r="F50" s="402" t="s">
        <v>361</v>
      </c>
      <c r="G50" s="402"/>
      <c r="H50" s="402" t="s">
        <v>361</v>
      </c>
      <c r="I50" s="402" t="s">
        <v>361</v>
      </c>
      <c r="J50" s="432">
        <f>'12.Doanh nghiep'!E26</f>
        <v>0</v>
      </c>
      <c r="K50" s="402"/>
      <c r="L50" s="460"/>
    </row>
    <row r="51" spans="1:15">
      <c r="A51" s="430" t="s">
        <v>672</v>
      </c>
      <c r="B51" s="90"/>
      <c r="D51" s="364"/>
      <c r="E51" s="364"/>
      <c r="F51" s="402"/>
      <c r="G51" s="402"/>
      <c r="H51" s="432"/>
      <c r="I51" s="432"/>
      <c r="J51" s="441"/>
      <c r="K51" s="461"/>
      <c r="L51" s="436"/>
      <c r="M51" s="19" t="s">
        <v>496</v>
      </c>
    </row>
    <row r="52" spans="1:15">
      <c r="A52" s="462" t="s">
        <v>673</v>
      </c>
      <c r="B52" s="90"/>
      <c r="D52" s="364"/>
      <c r="E52" s="364"/>
      <c r="F52" s="402"/>
      <c r="G52" s="402"/>
      <c r="H52" s="432"/>
      <c r="I52" s="432"/>
      <c r="J52" s="441"/>
      <c r="K52" s="461"/>
      <c r="L52" s="436"/>
    </row>
    <row r="53" spans="1:15">
      <c r="A53" s="440" t="s">
        <v>449</v>
      </c>
      <c r="B53" s="90"/>
      <c r="C53" s="364" t="s">
        <v>450</v>
      </c>
      <c r="D53" s="402" t="s">
        <v>361</v>
      </c>
      <c r="E53" s="402" t="s">
        <v>361</v>
      </c>
      <c r="F53" s="402">
        <f>'26.Thu hut dau tu'!B6</f>
        <v>3</v>
      </c>
      <c r="G53" s="402"/>
      <c r="H53" s="402" t="s">
        <v>361</v>
      </c>
      <c r="I53" s="402">
        <f>'26.Thu hut dau tu'!F6</f>
        <v>300</v>
      </c>
      <c r="J53" s="441">
        <f>'26.Thu hut dau tu'!F6</f>
        <v>300</v>
      </c>
      <c r="K53" s="461"/>
      <c r="L53" s="436"/>
      <c r="N53" s="356"/>
      <c r="O53" s="357"/>
    </row>
    <row r="54" spans="1:15">
      <c r="A54" s="440" t="s">
        <v>451</v>
      </c>
      <c r="B54" s="462"/>
      <c r="C54" s="364" t="s">
        <v>125</v>
      </c>
      <c r="D54" s="402" t="s">
        <v>361</v>
      </c>
      <c r="E54" s="402" t="s">
        <v>361</v>
      </c>
      <c r="F54" s="402">
        <f>'26.Thu hut dau tu'!D6</f>
        <v>160.22300000000001</v>
      </c>
      <c r="G54" s="402"/>
      <c r="H54" s="402" t="s">
        <v>361</v>
      </c>
      <c r="I54" s="402">
        <f>'26.Thu hut dau tu'!H6</f>
        <v>1068.1533333333334</v>
      </c>
      <c r="J54" s="441">
        <f>'26.Thu hut dau tu'!H6</f>
        <v>1068.1533333333334</v>
      </c>
      <c r="K54" s="699">
        <v>3000</v>
      </c>
      <c r="L54" s="436" t="e">
        <f>#REF!/K54%</f>
        <v>#REF!</v>
      </c>
    </row>
    <row r="55" spans="1:15">
      <c r="A55" s="90" t="s">
        <v>674</v>
      </c>
      <c r="B55" s="90" t="s">
        <v>452</v>
      </c>
      <c r="D55" s="364"/>
      <c r="E55" s="364"/>
      <c r="F55" s="402"/>
      <c r="G55" s="402"/>
      <c r="H55" s="432"/>
      <c r="I55" s="432" t="str">
        <f>IFERROR(F55/D55%,"")</f>
        <v/>
      </c>
      <c r="J55" s="441"/>
      <c r="K55" s="699"/>
      <c r="L55" s="436"/>
    </row>
    <row r="56" spans="1:15">
      <c r="A56" s="440" t="s">
        <v>449</v>
      </c>
      <c r="B56" s="90"/>
      <c r="C56" s="364" t="s">
        <v>450</v>
      </c>
      <c r="D56" s="402" t="s">
        <v>361</v>
      </c>
      <c r="E56" s="402" t="s">
        <v>361</v>
      </c>
      <c r="F56" s="402">
        <f>'26.Thu hut dau tu'!B11</f>
        <v>7</v>
      </c>
      <c r="G56" s="402"/>
      <c r="H56" s="402" t="s">
        <v>361</v>
      </c>
      <c r="I56" s="432">
        <f>'26.Thu hut dau tu'!F11</f>
        <v>77.777777777777786</v>
      </c>
      <c r="J56" s="441">
        <f>'26.Thu hut dau tu'!F11</f>
        <v>77.777777777777786</v>
      </c>
      <c r="K56" s="699"/>
      <c r="L56" s="436"/>
    </row>
    <row r="57" spans="1:15">
      <c r="A57" s="440" t="s">
        <v>451</v>
      </c>
      <c r="B57" s="462"/>
      <c r="C57" s="364" t="s">
        <v>453</v>
      </c>
      <c r="D57" s="402" t="s">
        <v>361</v>
      </c>
      <c r="E57" s="402" t="s">
        <v>361</v>
      </c>
      <c r="F57" s="402">
        <f>'26.Thu hut dau tu'!D11</f>
        <v>25.515999999999998</v>
      </c>
      <c r="G57" s="402"/>
      <c r="H57" s="402" t="s">
        <v>361</v>
      </c>
      <c r="I57" s="432">
        <f>'26.Thu hut dau tu'!H11</f>
        <v>36.744862545182237</v>
      </c>
      <c r="J57" s="441">
        <f>'26.Thu hut dau tu'!H11</f>
        <v>36.744862545182237</v>
      </c>
      <c r="K57" s="699">
        <v>600</v>
      </c>
      <c r="L57" s="436" t="e">
        <f>#REF!/K57%</f>
        <v>#REF!</v>
      </c>
    </row>
    <row r="58" spans="1:15" s="18" customFormat="1" ht="31.5">
      <c r="A58" s="18" t="s">
        <v>675</v>
      </c>
      <c r="B58" s="430" t="s">
        <v>454</v>
      </c>
      <c r="C58" s="429" t="s">
        <v>42</v>
      </c>
      <c r="D58" s="454" t="s">
        <v>361</v>
      </c>
      <c r="E58" s="454" t="s">
        <v>361</v>
      </c>
      <c r="F58" s="454">
        <f>'23.Thu NSNN'!B8</f>
        <v>1122684.9862019999</v>
      </c>
      <c r="G58" s="454"/>
      <c r="H58" s="454" t="s">
        <v>361</v>
      </c>
      <c r="I58" s="424">
        <f>'23.Thu NSNN'!C8</f>
        <v>69.131717476537446</v>
      </c>
      <c r="J58" s="442" t="str">
        <f>'23.Thu NSNN'!C4</f>
        <v>ĐVT: Triệu đồng, %</v>
      </c>
      <c r="K58" s="463"/>
      <c r="L58" s="455" t="e">
        <f>#REF!/K58%</f>
        <v>#REF!</v>
      </c>
      <c r="M58" s="18" t="s">
        <v>497</v>
      </c>
      <c r="N58" s="404"/>
    </row>
    <row r="59" spans="1:15" s="18" customFormat="1" ht="31.5">
      <c r="A59" s="18" t="s">
        <v>676</v>
      </c>
      <c r="B59" s="430" t="s">
        <v>455</v>
      </c>
      <c r="C59" s="429" t="s">
        <v>42</v>
      </c>
      <c r="D59" s="454" t="s">
        <v>361</v>
      </c>
      <c r="E59" s="454" t="s">
        <v>361</v>
      </c>
      <c r="F59" s="454">
        <f>'24.Chi NSNN'!B8</f>
        <v>1309800.0186920001</v>
      </c>
      <c r="G59" s="454"/>
      <c r="H59" s="454" t="s">
        <v>361</v>
      </c>
      <c r="I59" s="424">
        <f>'24.Chi NSNN'!C8</f>
        <v>178.01245657185589</v>
      </c>
      <c r="J59" s="442" t="str">
        <f>'24.Chi NSNN'!C4</f>
        <v>ĐVT: Triệu đồng, %</v>
      </c>
      <c r="K59" s="463"/>
      <c r="L59" s="455" t="e">
        <f>#REF!/K59%</f>
        <v>#REF!</v>
      </c>
      <c r="M59" s="18" t="s">
        <v>498</v>
      </c>
      <c r="N59" s="404"/>
    </row>
    <row r="60" spans="1:15" s="18" customFormat="1">
      <c r="A60" s="18" t="s">
        <v>677</v>
      </c>
      <c r="B60" s="464"/>
      <c r="C60" s="465"/>
      <c r="D60" s="429"/>
      <c r="E60" s="429"/>
      <c r="F60" s="454"/>
      <c r="G60" s="454"/>
      <c r="H60" s="424"/>
      <c r="I60" s="424"/>
      <c r="J60" s="424"/>
      <c r="K60" s="466"/>
      <c r="L60" s="455"/>
      <c r="M60" s="18" t="s">
        <v>499</v>
      </c>
    </row>
    <row r="61" spans="1:15" ht="31.5">
      <c r="A61" s="440" t="s">
        <v>670</v>
      </c>
      <c r="B61" s="90" t="s">
        <v>456</v>
      </c>
      <c r="C61" s="364" t="s">
        <v>125</v>
      </c>
      <c r="D61" s="402" t="s">
        <v>361</v>
      </c>
      <c r="E61" s="402" t="s">
        <v>361</v>
      </c>
      <c r="F61" s="402">
        <f>'25.NHNN'!C5</f>
        <v>140000</v>
      </c>
      <c r="G61" s="402"/>
      <c r="H61" s="402" t="s">
        <v>361</v>
      </c>
      <c r="I61" s="432">
        <f>'25.NHNN'!D5</f>
        <v>100.26354990260113</v>
      </c>
      <c r="J61" s="402" t="s">
        <v>361</v>
      </c>
      <c r="K61" s="402"/>
      <c r="L61" s="436"/>
    </row>
    <row r="62" spans="1:15" ht="31.5">
      <c r="A62" s="437" t="s">
        <v>671</v>
      </c>
      <c r="B62" s="449" t="s">
        <v>457</v>
      </c>
      <c r="C62" s="364" t="s">
        <v>125</v>
      </c>
      <c r="D62" s="402" t="s">
        <v>361</v>
      </c>
      <c r="E62" s="402" t="s">
        <v>361</v>
      </c>
      <c r="F62" s="402">
        <f>'25.NHNN'!C15</f>
        <v>144000</v>
      </c>
      <c r="G62" s="402"/>
      <c r="H62" s="402" t="s">
        <v>361</v>
      </c>
      <c r="I62" s="432">
        <f>'25.NHNN'!D15</f>
        <v>100.50952746562434</v>
      </c>
      <c r="J62" s="402" t="s">
        <v>361</v>
      </c>
      <c r="K62" s="402"/>
      <c r="L62" s="436"/>
    </row>
    <row r="63" spans="1:15" s="18" customFormat="1">
      <c r="A63" s="467" t="s">
        <v>500</v>
      </c>
      <c r="C63" s="429" t="s">
        <v>432</v>
      </c>
      <c r="D63" s="402" t="s">
        <v>361</v>
      </c>
      <c r="E63" s="402" t="s">
        <v>361</v>
      </c>
      <c r="F63" s="435">
        <f>'25.NHNN'!C30</f>
        <v>1.05</v>
      </c>
      <c r="G63" s="435"/>
      <c r="H63" s="402" t="s">
        <v>361</v>
      </c>
      <c r="I63" s="432" t="s">
        <v>361</v>
      </c>
      <c r="J63" s="402" t="s">
        <v>361</v>
      </c>
      <c r="K63" s="402"/>
      <c r="L63" s="436"/>
    </row>
    <row r="64" spans="1:15" s="18" customFormat="1" hidden="1">
      <c r="A64" s="18" t="s">
        <v>540</v>
      </c>
      <c r="B64" s="430"/>
      <c r="C64" s="429" t="s">
        <v>453</v>
      </c>
      <c r="D64" s="453"/>
      <c r="E64" s="453"/>
      <c r="G64" s="454"/>
      <c r="H64" s="454" t="s">
        <v>361</v>
      </c>
      <c r="I64" s="454" t="s">
        <v>361</v>
      </c>
      <c r="J64" s="424">
        <f>'22.Xuatkhau'!B1</f>
        <v>0</v>
      </c>
      <c r="K64" s="454"/>
      <c r="L64" s="455"/>
      <c r="M64" s="18" t="s">
        <v>501</v>
      </c>
    </row>
    <row r="65" spans="1:13" s="18" customFormat="1" hidden="1">
      <c r="A65" s="18" t="s">
        <v>541</v>
      </c>
      <c r="B65" s="430"/>
      <c r="C65" s="429" t="s">
        <v>453</v>
      </c>
      <c r="D65" s="453"/>
      <c r="E65" s="453"/>
      <c r="F65" s="454">
        <v>1293.430370177</v>
      </c>
      <c r="G65" s="454"/>
      <c r="H65" s="454" t="s">
        <v>361</v>
      </c>
      <c r="I65" s="454" t="s">
        <v>361</v>
      </c>
      <c r="J65" s="424">
        <f>'21. Nhapkhau'!B1</f>
        <v>0</v>
      </c>
      <c r="K65" s="454"/>
      <c r="L65" s="455"/>
      <c r="M65" s="18" t="s">
        <v>502</v>
      </c>
    </row>
    <row r="66" spans="1:13" s="18" customFormat="1" ht="31.5">
      <c r="A66" s="430" t="s">
        <v>678</v>
      </c>
      <c r="B66" s="430" t="s">
        <v>458</v>
      </c>
      <c r="C66" s="468" t="s">
        <v>432</v>
      </c>
      <c r="D66" s="454" t="s">
        <v>361</v>
      </c>
      <c r="E66" s="454" t="s">
        <v>361</v>
      </c>
      <c r="F66" s="454" t="s">
        <v>361</v>
      </c>
      <c r="G66" s="469"/>
      <c r="H66" s="424">
        <f>'30.CPI'!D6</f>
        <v>100.8445</v>
      </c>
      <c r="I66" s="424">
        <f>'30.CPI'!C6</f>
        <v>101.55370000000001</v>
      </c>
      <c r="J66" s="424">
        <f>'30.CPI'!E6</f>
        <v>101.55370000000001</v>
      </c>
      <c r="K66" s="455"/>
      <c r="L66" s="455"/>
      <c r="M66" s="18" t="s">
        <v>503</v>
      </c>
    </row>
    <row r="69" spans="1:13">
      <c r="F69" s="405"/>
    </row>
  </sheetData>
  <mergeCells count="10">
    <mergeCell ref="A1:J1"/>
    <mergeCell ref="A2:J2"/>
    <mergeCell ref="L3:L4"/>
    <mergeCell ref="A3:A4"/>
    <mergeCell ref="B3:B4"/>
    <mergeCell ref="C3:C4"/>
    <mergeCell ref="D3:E3"/>
    <mergeCell ref="H3:I3"/>
    <mergeCell ref="J3:J4"/>
    <mergeCell ref="K3:K4"/>
  </mergeCells>
  <phoneticPr fontId="130" type="noConversion"/>
  <pageMargins left="0.49" right="0.46" top="0.38" bottom="0.44" header="0.3" footer="0.3"/>
  <pageSetup paperSize="9" fitToHeight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28"/>
  <sheetViews>
    <sheetView workbookViewId="0">
      <selection activeCell="D16" sqref="D16:D17"/>
    </sheetView>
  </sheetViews>
  <sheetFormatPr defaultColWidth="8.25" defaultRowHeight="15.75"/>
  <cols>
    <col min="1" max="1" width="27.875" style="24" bestFit="1" customWidth="1"/>
    <col min="2" max="2" width="12" style="24" customWidth="1"/>
    <col min="3" max="3" width="11.625" style="24" bestFit="1" customWidth="1"/>
    <col min="4" max="4" width="12.25" style="24" customWidth="1"/>
    <col min="5" max="5" width="12.875" style="24" customWidth="1"/>
    <col min="6" max="7" width="11.5" style="24" customWidth="1"/>
    <col min="8" max="8" width="8.875" style="24" bestFit="1" customWidth="1"/>
    <col min="9" max="16384" width="8.25" style="24"/>
  </cols>
  <sheetData>
    <row r="1" spans="1:8" ht="20.100000000000001" customHeight="1">
      <c r="A1" s="752" t="s">
        <v>511</v>
      </c>
      <c r="B1" s="752"/>
      <c r="C1" s="752"/>
      <c r="D1" s="752"/>
      <c r="E1" s="752"/>
      <c r="F1" s="752"/>
      <c r="G1" s="752"/>
    </row>
    <row r="2" spans="1:8" ht="20.100000000000001" customHeight="1">
      <c r="A2" s="752" t="s">
        <v>322</v>
      </c>
      <c r="B2" s="752"/>
      <c r="C2" s="752"/>
      <c r="D2" s="752"/>
      <c r="E2" s="752"/>
      <c r="F2" s="752"/>
      <c r="G2" s="752"/>
    </row>
    <row r="3" spans="1:8" ht="15" customHeight="1">
      <c r="A3" s="23"/>
    </row>
    <row r="4" spans="1:8" ht="15" customHeight="1">
      <c r="A4" s="111"/>
      <c r="E4" s="99"/>
      <c r="G4" s="99" t="s">
        <v>40</v>
      </c>
    </row>
    <row r="5" spans="1:8" s="1" customFormat="1" ht="20.100000000000001" customHeight="1">
      <c r="A5" s="472"/>
      <c r="B5" s="473" t="s">
        <v>2</v>
      </c>
      <c r="C5" s="473" t="s">
        <v>2</v>
      </c>
      <c r="D5" s="473" t="s">
        <v>7</v>
      </c>
      <c r="E5" s="797" t="s">
        <v>73</v>
      </c>
      <c r="F5" s="797"/>
      <c r="G5" s="797"/>
    </row>
    <row r="6" spans="1:8" s="1" customFormat="1" ht="20.100000000000001" customHeight="1">
      <c r="A6" s="48"/>
      <c r="B6" s="39" t="s">
        <v>533</v>
      </c>
      <c r="C6" s="39" t="s">
        <v>477</v>
      </c>
      <c r="D6" s="39" t="s">
        <v>522</v>
      </c>
      <c r="E6" s="39" t="s">
        <v>533</v>
      </c>
      <c r="F6" s="39" t="s">
        <v>478</v>
      </c>
      <c r="G6" s="39" t="s">
        <v>524</v>
      </c>
    </row>
    <row r="7" spans="1:8" s="1" customFormat="1" ht="20.100000000000001" customHeight="1">
      <c r="A7" s="48"/>
      <c r="B7" s="11" t="s">
        <v>535</v>
      </c>
      <c r="C7" s="11" t="s">
        <v>273</v>
      </c>
      <c r="D7" s="11" t="s">
        <v>273</v>
      </c>
      <c r="E7" s="11" t="s">
        <v>535</v>
      </c>
      <c r="F7" s="11" t="s">
        <v>273</v>
      </c>
      <c r="G7" s="11" t="s">
        <v>273</v>
      </c>
    </row>
    <row r="8" spans="1:8" ht="24.95" customHeight="1">
      <c r="A8" s="22" t="s">
        <v>1</v>
      </c>
      <c r="B8" s="180">
        <v>4058504.8860672005</v>
      </c>
      <c r="C8" s="180">
        <v>2088546.09</v>
      </c>
      <c r="D8" s="180">
        <v>2258615.9000000004</v>
      </c>
      <c r="E8" s="182">
        <v>131.69215458289324</v>
      </c>
      <c r="F8" s="182">
        <v>118.05948265618161</v>
      </c>
      <c r="G8" s="182">
        <v>115.81192950029674</v>
      </c>
      <c r="H8" s="134"/>
    </row>
    <row r="9" spans="1:8" ht="24.95" customHeight="1">
      <c r="A9" s="184" t="s">
        <v>181</v>
      </c>
      <c r="B9" s="180"/>
      <c r="C9" s="180"/>
      <c r="D9" s="180"/>
      <c r="E9" s="180"/>
      <c r="F9" s="239"/>
      <c r="G9" s="239"/>
      <c r="H9" s="134"/>
    </row>
    <row r="10" spans="1:8" ht="24.95" customHeight="1">
      <c r="A10" s="185" t="s">
        <v>182</v>
      </c>
      <c r="B10" s="180">
        <v>768279.41941240011</v>
      </c>
      <c r="C10" s="180">
        <v>343433</v>
      </c>
      <c r="D10" s="180">
        <v>364457.07999999996</v>
      </c>
      <c r="E10" s="182">
        <v>167.15847344477137</v>
      </c>
      <c r="F10" s="182">
        <v>148.1459361420423</v>
      </c>
      <c r="G10" s="182">
        <v>152.29190183225487</v>
      </c>
      <c r="H10" s="134"/>
    </row>
    <row r="11" spans="1:8" ht="24.95" customHeight="1">
      <c r="A11" s="175" t="s">
        <v>16</v>
      </c>
      <c r="B11" s="181">
        <v>767393.82657240005</v>
      </c>
      <c r="C11" s="181">
        <v>343062.47000000003</v>
      </c>
      <c r="D11" s="181">
        <v>364109.82999999996</v>
      </c>
      <c r="E11" s="183">
        <v>167.74382608609255</v>
      </c>
      <c r="F11" s="183">
        <v>148.57384236767263</v>
      </c>
      <c r="G11" s="183">
        <v>152.56208172272369</v>
      </c>
      <c r="H11" s="134"/>
    </row>
    <row r="12" spans="1:8" ht="24.95" customHeight="1">
      <c r="A12" s="175" t="s">
        <v>180</v>
      </c>
      <c r="B12" s="181">
        <v>885.59284000000002</v>
      </c>
      <c r="C12" s="181">
        <v>370.53</v>
      </c>
      <c r="D12" s="181">
        <v>347.25</v>
      </c>
      <c r="E12" s="183">
        <v>41.542284168227923</v>
      </c>
      <c r="F12" s="183">
        <v>40.404292934159386</v>
      </c>
      <c r="G12" s="183">
        <v>53.306054609311353</v>
      </c>
      <c r="H12" s="134"/>
    </row>
    <row r="13" spans="1:8" ht="24.95" customHeight="1">
      <c r="A13" s="185" t="s">
        <v>183</v>
      </c>
      <c r="B13" s="180">
        <v>2890197.6201648</v>
      </c>
      <c r="C13" s="180">
        <v>1501105.1400000001</v>
      </c>
      <c r="D13" s="180">
        <v>1616906.16</v>
      </c>
      <c r="E13" s="182">
        <v>121.83282266153131</v>
      </c>
      <c r="F13" s="182">
        <v>107.84628788456713</v>
      </c>
      <c r="G13" s="182">
        <v>104.72483318690965</v>
      </c>
      <c r="H13" s="134"/>
    </row>
    <row r="14" spans="1:8" ht="24.95" customHeight="1">
      <c r="A14" s="175" t="s">
        <v>16</v>
      </c>
      <c r="B14" s="181">
        <v>1982554.4782437999</v>
      </c>
      <c r="C14" s="181">
        <v>1079648.32</v>
      </c>
      <c r="D14" s="181">
        <v>1159380.17</v>
      </c>
      <c r="E14" s="183">
        <v>119.80423801258372</v>
      </c>
      <c r="F14" s="183">
        <v>111.68233890850834</v>
      </c>
      <c r="G14" s="183">
        <v>106.06307109642071</v>
      </c>
      <c r="H14" s="134"/>
    </row>
    <row r="15" spans="1:8" ht="24.95" customHeight="1">
      <c r="A15" s="175" t="s">
        <v>180</v>
      </c>
      <c r="B15" s="181">
        <v>907643.14192099997</v>
      </c>
      <c r="C15" s="181">
        <v>421456.82</v>
      </c>
      <c r="D15" s="181">
        <v>457525.99000000005</v>
      </c>
      <c r="E15" s="183">
        <v>126.51192357963521</v>
      </c>
      <c r="F15" s="183">
        <v>99.124415252136359</v>
      </c>
      <c r="G15" s="183">
        <v>101.48023665159575</v>
      </c>
      <c r="H15" s="134"/>
    </row>
    <row r="16" spans="1:8" s="23" customFormat="1" ht="24.95" customHeight="1">
      <c r="A16" s="185" t="s">
        <v>184</v>
      </c>
      <c r="B16" s="178">
        <v>262761.07369799999</v>
      </c>
      <c r="C16" s="178">
        <v>139163.76999999999</v>
      </c>
      <c r="D16" s="178">
        <v>135431.39000000001</v>
      </c>
      <c r="E16" s="179">
        <v>165.68692747993703</v>
      </c>
      <c r="F16" s="179">
        <v>143.74627612517267</v>
      </c>
      <c r="G16" s="179">
        <v>116.57601468530177</v>
      </c>
    </row>
    <row r="17" spans="1:7" s="23" customFormat="1" ht="24.95" customHeight="1">
      <c r="A17" s="490" t="s">
        <v>321</v>
      </c>
      <c r="B17" s="178">
        <v>137266.772792</v>
      </c>
      <c r="C17" s="178">
        <v>104844.18</v>
      </c>
      <c r="D17" s="179">
        <v>141821.26999999999</v>
      </c>
      <c r="E17" s="179">
        <v>150.27006644344397</v>
      </c>
      <c r="F17" s="245">
        <v>216.01086915911549</v>
      </c>
      <c r="G17" s="245">
        <v>279.18292650284133</v>
      </c>
    </row>
    <row r="18" spans="1:7" ht="20.100000000000001" customHeight="1">
      <c r="A18" s="175"/>
      <c r="B18" s="176"/>
      <c r="C18" s="176"/>
      <c r="D18" s="177"/>
      <c r="E18" s="177"/>
    </row>
    <row r="19" spans="1:7" ht="20.100000000000001" customHeight="1">
      <c r="A19" s="175"/>
      <c r="B19" s="176"/>
      <c r="C19" s="176"/>
      <c r="D19" s="177"/>
      <c r="E19" s="177"/>
    </row>
    <row r="20" spans="1:7" ht="20.100000000000001" customHeight="1">
      <c r="A20" s="175"/>
      <c r="B20" s="176"/>
      <c r="C20" s="176"/>
      <c r="D20" s="177"/>
      <c r="E20" s="177"/>
    </row>
    <row r="21" spans="1:7" ht="20.100000000000001" customHeight="1">
      <c r="A21" s="175"/>
      <c r="B21" s="176"/>
      <c r="C21" s="176"/>
      <c r="D21" s="177"/>
      <c r="E21" s="177"/>
    </row>
    <row r="22" spans="1:7" s="23" customFormat="1" ht="20.100000000000001" customHeight="1">
      <c r="A22" s="115"/>
      <c r="B22" s="178"/>
      <c r="C22" s="178"/>
      <c r="D22" s="179"/>
      <c r="E22" s="179"/>
    </row>
    <row r="23" spans="1:7" ht="20.100000000000001" customHeight="1">
      <c r="A23" s="175"/>
      <c r="B23" s="176"/>
      <c r="C23" s="176"/>
      <c r="D23" s="177"/>
      <c r="E23" s="177"/>
    </row>
    <row r="24" spans="1:7" ht="20.100000000000001" customHeight="1">
      <c r="A24" s="175"/>
      <c r="B24" s="176"/>
      <c r="C24" s="176"/>
      <c r="D24" s="177"/>
      <c r="E24" s="177"/>
    </row>
    <row r="25" spans="1:7" ht="20.100000000000001" customHeight="1">
      <c r="A25" s="175"/>
      <c r="B25" s="176"/>
      <c r="C25" s="176"/>
      <c r="D25" s="177"/>
      <c r="E25" s="177"/>
    </row>
    <row r="26" spans="1:7" ht="20.100000000000001" customHeight="1">
      <c r="A26" s="175"/>
      <c r="B26" s="176"/>
      <c r="C26" s="176"/>
      <c r="D26" s="177"/>
      <c r="E26" s="177"/>
    </row>
    <row r="27" spans="1:7" ht="20.100000000000001" customHeight="1">
      <c r="A27" s="175"/>
      <c r="B27" s="176"/>
      <c r="C27" s="176"/>
      <c r="D27" s="177"/>
      <c r="E27" s="177"/>
    </row>
    <row r="28" spans="1:7" ht="20.100000000000001" customHeight="1"/>
  </sheetData>
  <mergeCells count="3">
    <mergeCell ref="A1:G1"/>
    <mergeCell ref="A2:G2"/>
    <mergeCell ref="E5:G5"/>
  </mergeCells>
  <pageMargins left="1.1811023622047245" right="0.78740157480314965" top="0.78740157480314965" bottom="0.78740157480314965" header="0" footer="0"/>
  <pageSetup paperSize="9" scale="93" fitToHeight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G19"/>
  <sheetViews>
    <sheetView workbookViewId="0">
      <selection activeCell="B1" sqref="B1:E18"/>
    </sheetView>
  </sheetViews>
  <sheetFormatPr defaultRowHeight="15.75"/>
  <cols>
    <col min="1" max="1" width="3.5" customWidth="1"/>
    <col min="2" max="2" width="35" customWidth="1"/>
    <col min="3" max="5" width="14.875" customWidth="1"/>
  </cols>
  <sheetData>
    <row r="1" spans="1:7" ht="30" customHeight="1">
      <c r="A1" s="718"/>
      <c r="B1" s="793" t="s">
        <v>630</v>
      </c>
      <c r="C1" s="793"/>
      <c r="D1" s="793"/>
      <c r="E1" s="793"/>
    </row>
    <row r="2" spans="1:7">
      <c r="A2" s="94"/>
      <c r="B2" s="94"/>
      <c r="C2" s="94"/>
      <c r="D2" s="94"/>
      <c r="E2" s="94"/>
    </row>
    <row r="3" spans="1:7" ht="17.25" customHeight="1">
      <c r="A3" s="95"/>
      <c r="B3" s="95"/>
      <c r="C3" s="95"/>
      <c r="D3" s="95"/>
      <c r="E3" s="95"/>
    </row>
    <row r="4" spans="1:7" ht="90.75" customHeight="1">
      <c r="A4" s="611"/>
      <c r="B4" s="612"/>
      <c r="C4" s="249" t="s">
        <v>627</v>
      </c>
      <c r="D4" s="249" t="s">
        <v>631</v>
      </c>
      <c r="E4" s="249" t="s">
        <v>654</v>
      </c>
    </row>
    <row r="5" spans="1:7" ht="39.75" customHeight="1">
      <c r="A5" s="114"/>
      <c r="B5" s="229" t="s">
        <v>14</v>
      </c>
      <c r="C5" s="290"/>
      <c r="D5" s="290"/>
      <c r="E5" s="290"/>
    </row>
    <row r="6" spans="1:7" ht="29.25" customHeight="1">
      <c r="A6" s="114"/>
      <c r="B6" s="115" t="s">
        <v>26</v>
      </c>
      <c r="C6" s="600">
        <f>C7+C8</f>
        <v>3708.3564588828549</v>
      </c>
      <c r="D6" s="600">
        <f>D7+D8</f>
        <v>4336.0690333737821</v>
      </c>
      <c r="E6" s="613">
        <v>117.44199567653187</v>
      </c>
    </row>
    <row r="7" spans="1:7" ht="29.25" customHeight="1">
      <c r="A7" s="114"/>
      <c r="B7" s="175" t="s">
        <v>16</v>
      </c>
      <c r="C7" s="614">
        <v>3677.5841328671327</v>
      </c>
      <c r="D7" s="614">
        <v>4311.7744097178684</v>
      </c>
      <c r="E7" s="615">
        <v>117.57022468525813</v>
      </c>
      <c r="G7" s="604"/>
    </row>
    <row r="8" spans="1:7" ht="29.25" customHeight="1">
      <c r="A8" s="114"/>
      <c r="B8" s="175" t="s">
        <v>41</v>
      </c>
      <c r="C8" s="615">
        <v>30.772326015722456</v>
      </c>
      <c r="D8" s="615">
        <v>24.294623655913981</v>
      </c>
      <c r="E8" s="615">
        <v>98.395685698594079</v>
      </c>
      <c r="G8" s="604"/>
    </row>
    <row r="9" spans="1:7" ht="29.25" customHeight="1">
      <c r="A9" s="114"/>
      <c r="B9" s="115" t="s">
        <v>175</v>
      </c>
      <c r="C9" s="600">
        <f>C10+C11</f>
        <v>206968.88211788211</v>
      </c>
      <c r="D9" s="600">
        <f>D10+D11</f>
        <v>234671.2403939394</v>
      </c>
      <c r="E9" s="613">
        <v>115.83890299291207</v>
      </c>
    </row>
    <row r="10" spans="1:7" ht="29.25" customHeight="1">
      <c r="A10" s="114"/>
      <c r="B10" s="175" t="s">
        <v>16</v>
      </c>
      <c r="C10" s="614">
        <v>206951.94783216782</v>
      </c>
      <c r="D10" s="614">
        <v>234656.17772727273</v>
      </c>
      <c r="E10" s="615">
        <v>115.84254129734944</v>
      </c>
    </row>
    <row r="11" spans="1:7" ht="29.25" customHeight="1">
      <c r="A11" s="229"/>
      <c r="B11" s="175" t="s">
        <v>41</v>
      </c>
      <c r="C11" s="615">
        <v>16.934285714285714</v>
      </c>
      <c r="D11" s="615">
        <v>15.062666666666667</v>
      </c>
      <c r="E11" s="615">
        <v>77.375138406101755</v>
      </c>
    </row>
    <row r="12" spans="1:7" ht="29.25" customHeight="1">
      <c r="A12" s="115"/>
      <c r="B12" s="229" t="s">
        <v>17</v>
      </c>
      <c r="C12" s="616"/>
      <c r="D12" s="616"/>
      <c r="E12" s="617"/>
    </row>
    <row r="13" spans="1:7" ht="29.25" customHeight="1">
      <c r="A13" s="116"/>
      <c r="B13" s="115" t="s">
        <v>27</v>
      </c>
      <c r="C13" s="600">
        <f>C14+C15</f>
        <v>3769.5655672961866</v>
      </c>
      <c r="D13" s="600">
        <f>D14+D15</f>
        <v>3871.9613203843705</v>
      </c>
      <c r="E13" s="613">
        <v>68.524625999909517</v>
      </c>
      <c r="G13" s="618"/>
    </row>
    <row r="14" spans="1:7" ht="29.25" customHeight="1">
      <c r="A14" s="116"/>
      <c r="B14" s="175" t="s">
        <v>16</v>
      </c>
      <c r="C14" s="614">
        <v>2008.5086729897209</v>
      </c>
      <c r="D14" s="614">
        <v>1904.2859553892249</v>
      </c>
      <c r="E14" s="615">
        <v>81.601842006068509</v>
      </c>
    </row>
    <row r="15" spans="1:7" ht="29.25" customHeight="1">
      <c r="A15" s="116"/>
      <c r="B15" s="175" t="s">
        <v>41</v>
      </c>
      <c r="C15" s="614">
        <v>1761.0568943064659</v>
      </c>
      <c r="D15" s="614">
        <v>1967.6753649951456</v>
      </c>
      <c r="E15" s="615">
        <v>60.929191149583573</v>
      </c>
    </row>
    <row r="16" spans="1:7" ht="29.25" customHeight="1">
      <c r="A16" s="116"/>
      <c r="B16" s="115" t="s">
        <v>176</v>
      </c>
      <c r="C16" s="600">
        <f>C17+C18</f>
        <v>388141.45541217097</v>
      </c>
      <c r="D16" s="600">
        <f>D17+D18</f>
        <v>398591.44788182736</v>
      </c>
      <c r="E16" s="613">
        <v>84.535390251195153</v>
      </c>
      <c r="G16" s="618"/>
    </row>
    <row r="17" spans="1:5" ht="29.25" customHeight="1">
      <c r="A17" s="115"/>
      <c r="B17" s="175" t="s">
        <v>16</v>
      </c>
      <c r="C17" s="614">
        <v>188580.54399473977</v>
      </c>
      <c r="D17" s="614">
        <v>181473.25755401328</v>
      </c>
      <c r="E17" s="615">
        <v>96.23963220075052</v>
      </c>
    </row>
    <row r="18" spans="1:5" ht="29.25" customHeight="1">
      <c r="A18" s="116"/>
      <c r="B18" s="175" t="s">
        <v>41</v>
      </c>
      <c r="C18" s="614">
        <v>199560.9114174312</v>
      </c>
      <c r="D18" s="614">
        <v>217118.19032781408</v>
      </c>
      <c r="E18" s="615">
        <v>77.375138406101755</v>
      </c>
    </row>
    <row r="19" spans="1:5" ht="29.25" customHeight="1">
      <c r="A19" s="116"/>
      <c r="B19" s="175"/>
      <c r="C19" s="614"/>
      <c r="D19" s="614"/>
      <c r="E19" s="615"/>
    </row>
  </sheetData>
  <mergeCells count="1">
    <mergeCell ref="B1:E1"/>
  </mergeCells>
  <pageMargins left="1.1811023622047245" right="0.78740157480314965" top="0.78740157480314965" bottom="0.78740157480314965" header="0" footer="0"/>
  <pageSetup paperSize="9" scale="90" firstPageNumber="19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97"/>
  <sheetViews>
    <sheetView workbookViewId="0">
      <selection activeCell="K8" sqref="K7:K8"/>
    </sheetView>
  </sheetViews>
  <sheetFormatPr defaultColWidth="9" defaultRowHeight="15.75"/>
  <cols>
    <col min="1" max="1" width="1.75" style="1" customWidth="1"/>
    <col min="2" max="2" width="31.625" style="1" customWidth="1"/>
    <col min="3" max="4" width="13.25" style="1" bestFit="1" customWidth="1"/>
    <col min="5" max="5" width="13.25" style="1" customWidth="1"/>
    <col min="6" max="6" width="12.875" style="1" customWidth="1"/>
    <col min="7" max="8" width="12.375" style="1" customWidth="1"/>
    <col min="9" max="11" width="10.625" style="1" customWidth="1"/>
    <col min="12" max="12" width="9" style="1"/>
    <col min="13" max="13" width="9" style="137"/>
    <col min="14" max="14" width="10.625" style="137" customWidth="1"/>
    <col min="15" max="15" width="12.5" style="139" customWidth="1"/>
    <col min="16" max="16" width="9" style="139"/>
    <col min="17" max="16384" width="9" style="1"/>
  </cols>
  <sheetData>
    <row r="1" spans="1:18" ht="24" customHeight="1">
      <c r="A1" s="230"/>
      <c r="B1" s="807" t="s">
        <v>512</v>
      </c>
      <c r="C1" s="807"/>
      <c r="D1" s="807"/>
      <c r="E1" s="807"/>
      <c r="F1" s="807"/>
      <c r="G1" s="807"/>
      <c r="H1" s="807"/>
    </row>
    <row r="2" spans="1:18" ht="15" customHeight="1">
      <c r="A2" s="112"/>
      <c r="B2" s="119"/>
    </row>
    <row r="3" spans="1:18" ht="15" customHeight="1">
      <c r="A3" s="112"/>
      <c r="B3" s="119"/>
    </row>
    <row r="4" spans="1:18" ht="20.100000000000001" customHeight="1">
      <c r="A4" s="472"/>
      <c r="B4" s="472"/>
      <c r="C4" s="473" t="s">
        <v>2</v>
      </c>
      <c r="D4" s="473" t="s">
        <v>2</v>
      </c>
      <c r="E4" s="473" t="s">
        <v>7</v>
      </c>
      <c r="F4" s="797" t="s">
        <v>73</v>
      </c>
      <c r="G4" s="797"/>
      <c r="H4" s="797"/>
    </row>
    <row r="5" spans="1:18" ht="20.100000000000001" customHeight="1">
      <c r="A5" s="48"/>
      <c r="B5" s="48"/>
      <c r="C5" s="39" t="s">
        <v>533</v>
      </c>
      <c r="D5" s="39" t="s">
        <v>477</v>
      </c>
      <c r="E5" s="39" t="s">
        <v>522</v>
      </c>
      <c r="F5" s="39" t="s">
        <v>533</v>
      </c>
      <c r="G5" s="39" t="s">
        <v>478</v>
      </c>
      <c r="H5" s="39" t="s">
        <v>524</v>
      </c>
    </row>
    <row r="6" spans="1:18" ht="20.100000000000001" customHeight="1">
      <c r="A6" s="48"/>
      <c r="B6" s="48"/>
      <c r="C6" s="11" t="s">
        <v>535</v>
      </c>
      <c r="D6" s="11" t="s">
        <v>273</v>
      </c>
      <c r="E6" s="11" t="s">
        <v>273</v>
      </c>
      <c r="F6" s="11" t="s">
        <v>535</v>
      </c>
      <c r="G6" s="11" t="s">
        <v>273</v>
      </c>
      <c r="H6" s="11" t="s">
        <v>273</v>
      </c>
      <c r="I6" s="138"/>
      <c r="J6" s="138"/>
      <c r="K6" s="138"/>
    </row>
    <row r="7" spans="1:18" ht="20.100000000000001" customHeight="1">
      <c r="A7" s="48"/>
      <c r="B7" s="232" t="s">
        <v>14</v>
      </c>
    </row>
    <row r="8" spans="1:18" ht="24.95" customHeight="1">
      <c r="A8" s="229"/>
      <c r="B8" s="229" t="s">
        <v>26</v>
      </c>
      <c r="C8" s="236">
        <v>22483.120023918556</v>
      </c>
      <c r="D8" s="236">
        <v>7868.767323737171</v>
      </c>
      <c r="E8" s="236">
        <v>6773.7481735745441</v>
      </c>
      <c r="F8" s="237">
        <v>165.71534683404127</v>
      </c>
      <c r="G8" s="237">
        <v>139.62185967388706</v>
      </c>
      <c r="H8" s="237">
        <v>125.86177853452905</v>
      </c>
    </row>
    <row r="9" spans="1:18" ht="24.95" customHeight="1">
      <c r="A9" s="116"/>
      <c r="B9" s="116" t="s">
        <v>16</v>
      </c>
      <c r="C9" s="191">
        <v>22375.513113711386</v>
      </c>
      <c r="D9" s="191">
        <v>7792.7134711808558</v>
      </c>
      <c r="E9" s="191">
        <v>6686.5848317482214</v>
      </c>
      <c r="F9" s="240">
        <v>168.27161880017167</v>
      </c>
      <c r="G9" s="240">
        <v>141.20374041206318</v>
      </c>
      <c r="H9" s="240">
        <v>126.18710028031983</v>
      </c>
      <c r="I9" s="137"/>
      <c r="J9" s="137"/>
      <c r="K9" s="137"/>
      <c r="L9" s="137"/>
      <c r="R9" s="137"/>
    </row>
    <row r="10" spans="1:18" ht="24.95" customHeight="1">
      <c r="A10" s="116"/>
      <c r="B10" s="116" t="s">
        <v>180</v>
      </c>
      <c r="C10" s="191">
        <v>107.60691020716973</v>
      </c>
      <c r="D10" s="191">
        <v>76.053852556315235</v>
      </c>
      <c r="E10" s="491">
        <v>87.163341826323418</v>
      </c>
      <c r="F10" s="241">
        <v>39.846433560984899</v>
      </c>
      <c r="G10" s="241">
        <v>65.004614305285273</v>
      </c>
      <c r="H10" s="241">
        <v>104.51881792218083</v>
      </c>
      <c r="I10" s="137"/>
      <c r="J10" s="137"/>
      <c r="K10" s="137"/>
      <c r="L10" s="137"/>
      <c r="R10" s="137"/>
    </row>
    <row r="11" spans="1:18" ht="24.95" customHeight="1">
      <c r="A11" s="115"/>
      <c r="B11" s="228" t="s">
        <v>175</v>
      </c>
      <c r="C11" s="190">
        <v>1070328.4018411087</v>
      </c>
      <c r="D11" s="190">
        <v>484130.28485942655</v>
      </c>
      <c r="E11" s="492">
        <v>456931.54436257249</v>
      </c>
      <c r="F11" s="239">
        <v>178.03613407434233</v>
      </c>
      <c r="G11" s="239">
        <v>186.37470128663685</v>
      </c>
      <c r="H11" s="239">
        <v>176.17699740055028</v>
      </c>
      <c r="I11" s="140"/>
      <c r="J11" s="140"/>
      <c r="K11" s="140"/>
      <c r="L11" s="137"/>
      <c r="R11" s="137"/>
    </row>
    <row r="12" spans="1:18" ht="24.95" customHeight="1">
      <c r="A12" s="116"/>
      <c r="B12" s="116" t="s">
        <v>16</v>
      </c>
      <c r="C12" s="191">
        <v>1070242.9912645789</v>
      </c>
      <c r="D12" s="191">
        <v>484079.58228271262</v>
      </c>
      <c r="E12" s="491">
        <v>456884.02783471119</v>
      </c>
      <c r="F12" s="241">
        <v>178.09543563936697</v>
      </c>
      <c r="G12" s="241">
        <v>186.4297393023586</v>
      </c>
      <c r="H12" s="241">
        <v>176.20605606533204</v>
      </c>
      <c r="I12" s="139"/>
      <c r="J12" s="139"/>
      <c r="K12" s="139"/>
      <c r="L12" s="137"/>
      <c r="R12" s="137"/>
    </row>
    <row r="13" spans="1:18" ht="24.95" customHeight="1">
      <c r="A13" s="116"/>
      <c r="B13" s="116" t="s">
        <v>180</v>
      </c>
      <c r="C13" s="191">
        <v>85.410576529651422</v>
      </c>
      <c r="D13" s="191">
        <v>50.702576713952141</v>
      </c>
      <c r="E13" s="191">
        <v>47.516527861285212</v>
      </c>
      <c r="F13" s="240">
        <v>34.4205281630855</v>
      </c>
      <c r="G13" s="240">
        <v>48.807004687756702</v>
      </c>
      <c r="H13" s="240">
        <v>70.531520518936631</v>
      </c>
      <c r="I13" s="137"/>
      <c r="J13" s="137"/>
      <c r="K13" s="137"/>
      <c r="L13" s="137"/>
      <c r="R13" s="137"/>
    </row>
    <row r="14" spans="1:18" ht="24.95" customHeight="1">
      <c r="A14" s="115"/>
      <c r="B14" s="228" t="s">
        <v>17</v>
      </c>
      <c r="C14" s="243"/>
      <c r="D14" s="190"/>
      <c r="E14" s="492"/>
      <c r="F14" s="239"/>
      <c r="G14" s="239"/>
      <c r="H14" s="239"/>
      <c r="I14" s="140"/>
      <c r="J14" s="140"/>
      <c r="K14" s="140"/>
      <c r="L14" s="137"/>
      <c r="R14" s="137"/>
    </row>
    <row r="15" spans="1:18" ht="24.95" customHeight="1">
      <c r="A15" s="116"/>
      <c r="B15" s="115" t="s">
        <v>27</v>
      </c>
      <c r="C15" s="190">
        <v>21944.141578311064</v>
      </c>
      <c r="D15" s="190">
        <v>10196.187135324937</v>
      </c>
      <c r="E15" s="492">
        <v>11030.188711677743</v>
      </c>
      <c r="F15" s="239">
        <v>108.38758682406859</v>
      </c>
      <c r="G15" s="239">
        <v>85.679870400674204</v>
      </c>
      <c r="H15" s="239">
        <v>82.210955769741616</v>
      </c>
      <c r="I15" s="137"/>
      <c r="J15" s="137"/>
      <c r="K15" s="137"/>
      <c r="L15" s="137"/>
      <c r="R15" s="137"/>
    </row>
    <row r="16" spans="1:18" ht="24.95" customHeight="1">
      <c r="A16" s="116"/>
      <c r="B16" s="116" t="s">
        <v>16</v>
      </c>
      <c r="C16" s="191">
        <v>5952.6882850669226</v>
      </c>
      <c r="D16" s="191">
        <v>3782.7212860806585</v>
      </c>
      <c r="E16" s="191">
        <v>5732.7553686740903</v>
      </c>
      <c r="F16" s="240">
        <v>147.68505222211095</v>
      </c>
      <c r="G16" s="240">
        <v>160.52182249309237</v>
      </c>
      <c r="H16" s="240">
        <v>207.23403928640212</v>
      </c>
      <c r="J16" s="137"/>
      <c r="K16" s="137"/>
      <c r="L16" s="137"/>
      <c r="R16" s="137"/>
    </row>
    <row r="17" spans="1:18" ht="24.95" customHeight="1">
      <c r="A17" s="115"/>
      <c r="B17" s="231" t="s">
        <v>180</v>
      </c>
      <c r="C17" s="191">
        <v>15991.453293244142</v>
      </c>
      <c r="D17" s="191">
        <v>6413.4658492442786</v>
      </c>
      <c r="E17" s="491">
        <v>5297.4333430036531</v>
      </c>
      <c r="F17" s="241">
        <v>98.619367148836545</v>
      </c>
      <c r="G17" s="241">
        <v>67.20023583818795</v>
      </c>
      <c r="H17" s="241">
        <v>49.444976800667739</v>
      </c>
      <c r="I17" s="112"/>
      <c r="J17" s="140"/>
      <c r="K17" s="140"/>
      <c r="L17" s="137"/>
      <c r="R17" s="137"/>
    </row>
    <row r="18" spans="1:18" ht="24.95" customHeight="1">
      <c r="A18" s="116"/>
      <c r="B18" s="115" t="s">
        <v>176</v>
      </c>
      <c r="C18" s="190">
        <v>2658796.7209734828</v>
      </c>
      <c r="D18" s="190">
        <v>1296118.3793464918</v>
      </c>
      <c r="E18" s="190">
        <v>1139204.25764577</v>
      </c>
      <c r="F18" s="238">
        <v>149.48762639869963</v>
      </c>
      <c r="G18" s="238">
        <v>125.71933048997633</v>
      </c>
      <c r="H18" s="238">
        <v>97.332014646064579</v>
      </c>
      <c r="J18" s="137"/>
      <c r="K18" s="137"/>
      <c r="L18" s="137"/>
      <c r="R18" s="137"/>
    </row>
    <row r="19" spans="1:18" ht="24.95" customHeight="1">
      <c r="A19" s="229"/>
      <c r="B19" s="113" t="s">
        <v>16</v>
      </c>
      <c r="C19" s="189">
        <v>763913.77000330493</v>
      </c>
      <c r="D19" s="189">
        <v>414231.75367172214</v>
      </c>
      <c r="E19" s="189">
        <v>541303.84150038741</v>
      </c>
      <c r="F19" s="242">
        <v>107.8545858219034</v>
      </c>
      <c r="G19" s="242">
        <v>103.49892455751571</v>
      </c>
      <c r="H19" s="242">
        <v>115.36094538836271</v>
      </c>
    </row>
    <row r="20" spans="1:18" ht="22.5" customHeight="1">
      <c r="A20" s="115"/>
      <c r="B20" s="113" t="s">
        <v>180</v>
      </c>
      <c r="C20" s="189">
        <v>1894882.9509701778</v>
      </c>
      <c r="D20" s="189">
        <v>881886.62567476963</v>
      </c>
      <c r="E20" s="189">
        <v>597900.41614538257</v>
      </c>
      <c r="F20" s="242">
        <v>177.03803506837716</v>
      </c>
      <c r="G20" s="242">
        <v>139.81914591361337</v>
      </c>
      <c r="H20" s="242">
        <v>85.346627715353463</v>
      </c>
    </row>
    <row r="21" spans="1:18" ht="20.100000000000001" customHeight="1">
      <c r="A21" s="117"/>
      <c r="B21" s="118"/>
    </row>
    <row r="22" spans="1:18" ht="20.100000000000001" customHeight="1">
      <c r="A22" s="118"/>
      <c r="B22" s="118"/>
    </row>
    <row r="23" spans="1:18" ht="20.100000000000001" customHeight="1">
      <c r="A23" s="118"/>
      <c r="B23" s="118"/>
    </row>
    <row r="24" spans="1:18" ht="20.100000000000001" customHeight="1">
      <c r="A24" s="117"/>
      <c r="B24" s="118"/>
    </row>
    <row r="25" spans="1:18" ht="20.100000000000001" customHeight="1">
      <c r="A25" s="116"/>
      <c r="B25" s="116"/>
    </row>
    <row r="26" spans="1:18" ht="20.100000000000001" customHeight="1">
      <c r="A26" s="116"/>
      <c r="B26" s="116"/>
    </row>
    <row r="27" spans="1:18" ht="14.1" customHeight="1">
      <c r="A27" s="116"/>
      <c r="B27" s="116"/>
    </row>
    <row r="28" spans="1:18" ht="14.1" customHeight="1">
      <c r="A28" s="116"/>
      <c r="B28" s="116"/>
    </row>
    <row r="29" spans="1:18" ht="14.1" customHeight="1">
      <c r="A29" s="116"/>
      <c r="B29" s="116"/>
    </row>
    <row r="30" spans="1:18" ht="14.1" customHeight="1">
      <c r="A30" s="115"/>
      <c r="B30" s="228"/>
    </row>
    <row r="31" spans="1:18" ht="14.1" customHeight="1">
      <c r="A31" s="117"/>
      <c r="B31" s="118"/>
    </row>
    <row r="32" spans="1:18" ht="14.1" customHeight="1">
      <c r="A32" s="117"/>
      <c r="B32" s="118"/>
    </row>
    <row r="33" spans="1:2" ht="14.1" customHeight="1">
      <c r="A33" s="118"/>
      <c r="B33" s="118"/>
    </row>
    <row r="34" spans="1:2" ht="14.1" customHeight="1">
      <c r="A34" s="118"/>
      <c r="B34" s="118"/>
    </row>
    <row r="35" spans="1:2" ht="14.1" customHeight="1">
      <c r="A35" s="117"/>
      <c r="B35" s="118"/>
    </row>
    <row r="36" spans="1:2" ht="14.1" customHeight="1">
      <c r="A36" s="116"/>
      <c r="B36" s="116"/>
    </row>
    <row r="37" spans="1:2" ht="14.1" customHeight="1">
      <c r="A37" s="116"/>
      <c r="B37" s="116"/>
    </row>
    <row r="38" spans="1:2" ht="14.1" customHeight="1">
      <c r="A38" s="116"/>
      <c r="B38" s="116"/>
    </row>
    <row r="39" spans="1:2" ht="14.1" customHeight="1">
      <c r="A39" s="116"/>
      <c r="B39" s="116"/>
    </row>
    <row r="40" spans="1:2" ht="14.1" customHeight="1">
      <c r="A40" s="116"/>
      <c r="B40" s="116"/>
    </row>
    <row r="43" spans="1:2">
      <c r="B43" s="2"/>
    </row>
    <row r="44" spans="1:2">
      <c r="B44" s="2"/>
    </row>
    <row r="45" spans="1:2">
      <c r="B45" s="2"/>
    </row>
    <row r="46" spans="1:2">
      <c r="B46" s="2"/>
    </row>
    <row r="47" spans="1:2">
      <c r="B47" s="2"/>
    </row>
    <row r="48" spans="1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</sheetData>
  <mergeCells count="2">
    <mergeCell ref="B1:H1"/>
    <mergeCell ref="F4:H4"/>
  </mergeCells>
  <pageMargins left="1.1811023622047245" right="0.78740157480314965" top="0.78740157480314965" bottom="0.78740157480314965" header="0" footer="0"/>
  <pageSetup paperSize="9" scale="87" firstPageNumber="19" fitToHeight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2"/>
  <sheetViews>
    <sheetView workbookViewId="0">
      <selection activeCell="A5" sqref="A5:D30"/>
    </sheetView>
  </sheetViews>
  <sheetFormatPr defaultColWidth="8" defaultRowHeight="12.75"/>
  <cols>
    <col min="1" max="1" width="41" style="293" customWidth="1"/>
    <col min="2" max="2" width="12.25" style="293" customWidth="1"/>
    <col min="3" max="3" width="14.875" style="293" customWidth="1"/>
    <col min="4" max="4" width="9.125" style="293" customWidth="1"/>
    <col min="5" max="5" width="11.5" style="293" customWidth="1"/>
    <col min="6" max="16384" width="8" style="293"/>
  </cols>
  <sheetData>
    <row r="1" spans="1:5" ht="15.75" customHeight="1">
      <c r="A1" s="812" t="s">
        <v>655</v>
      </c>
      <c r="B1" s="812"/>
      <c r="C1" s="812"/>
      <c r="D1" s="812"/>
    </row>
    <row r="2" spans="1:5" s="192" customFormat="1" ht="16.5" customHeight="1">
      <c r="A2" s="812"/>
      <c r="B2" s="812"/>
      <c r="C2" s="812"/>
      <c r="D2" s="812"/>
    </row>
    <row r="3" spans="1:5" s="192" customFormat="1" ht="16.5">
      <c r="A3" s="812"/>
      <c r="B3" s="812"/>
      <c r="C3" s="812"/>
      <c r="D3" s="512"/>
    </row>
    <row r="4" spans="1:5" ht="15.75">
      <c r="A4" s="619"/>
      <c r="B4" s="619"/>
      <c r="C4" s="808" t="s">
        <v>413</v>
      </c>
      <c r="D4" s="808"/>
      <c r="E4" s="339"/>
    </row>
    <row r="5" spans="1:5" ht="15.75" customHeight="1">
      <c r="A5" s="813"/>
      <c r="B5" s="809" t="s">
        <v>518</v>
      </c>
      <c r="C5" s="809" t="s">
        <v>667</v>
      </c>
      <c r="D5" s="809" t="s">
        <v>669</v>
      </c>
      <c r="E5" s="340"/>
    </row>
    <row r="6" spans="1:5" s="294" customFormat="1" ht="31.5" customHeight="1">
      <c r="A6" s="814"/>
      <c r="B6" s="810"/>
      <c r="C6" s="810"/>
      <c r="D6" s="810"/>
    </row>
    <row r="7" spans="1:5" ht="15.75" customHeight="1">
      <c r="A7" s="814"/>
      <c r="B7" s="811"/>
      <c r="C7" s="811"/>
      <c r="D7" s="811"/>
      <c r="E7" s="341"/>
    </row>
    <row r="8" spans="1:5" ht="31.5">
      <c r="A8" s="620" t="s">
        <v>216</v>
      </c>
      <c r="B8" s="621">
        <v>1122684.9862019999</v>
      </c>
      <c r="C8" s="622">
        <v>69.131717476537446</v>
      </c>
      <c r="D8" s="622">
        <v>100</v>
      </c>
      <c r="E8" s="341"/>
    </row>
    <row r="9" spans="1:5" ht="15.75">
      <c r="A9" s="215" t="s">
        <v>142</v>
      </c>
      <c r="B9" s="621">
        <v>849547.67674599995</v>
      </c>
      <c r="C9" s="622">
        <v>60.963053846361284</v>
      </c>
      <c r="D9" s="622">
        <f>IFERROR(B9/B$8%,"")</f>
        <v>75.671064206531085</v>
      </c>
      <c r="E9" s="342"/>
    </row>
    <row r="10" spans="1:5" ht="15.75">
      <c r="A10" s="216" t="s">
        <v>217</v>
      </c>
      <c r="B10" s="623">
        <v>9352.6808010000004</v>
      </c>
      <c r="C10" s="624">
        <v>70.56917472044583</v>
      </c>
      <c r="D10" s="624">
        <f t="shared" ref="D10:D28" si="0">IFERROR(B10/B$8%,"")</f>
        <v>0.83306367466797249</v>
      </c>
      <c r="E10" s="343"/>
    </row>
    <row r="11" spans="1:5" ht="15.75">
      <c r="A11" s="216" t="s">
        <v>143</v>
      </c>
      <c r="B11" s="623">
        <v>370127.74406300002</v>
      </c>
      <c r="C11" s="624">
        <v>38.787680213842883</v>
      </c>
      <c r="D11" s="624">
        <f t="shared" si="0"/>
        <v>32.968085314396866</v>
      </c>
      <c r="E11" s="343"/>
    </row>
    <row r="12" spans="1:5" ht="31.5">
      <c r="A12" s="216" t="s">
        <v>679</v>
      </c>
      <c r="B12" s="623">
        <v>126611.65850600001</v>
      </c>
      <c r="C12" s="624">
        <v>129.72236847932544</v>
      </c>
      <c r="D12" s="624">
        <f t="shared" si="0"/>
        <v>11.277576529665938</v>
      </c>
      <c r="E12" s="343"/>
    </row>
    <row r="13" spans="1:5" ht="15.75">
      <c r="A13" s="216" t="s">
        <v>144</v>
      </c>
      <c r="B13" s="623">
        <v>121142.401102</v>
      </c>
      <c r="C13" s="624">
        <v>99.770516902417683</v>
      </c>
      <c r="D13" s="624">
        <f t="shared" si="0"/>
        <v>10.79041784568796</v>
      </c>
      <c r="E13" s="343"/>
    </row>
    <row r="14" spans="1:5" ht="15.75">
      <c r="A14" s="216" t="s">
        <v>145</v>
      </c>
      <c r="B14" s="623">
        <v>882.26309300000003</v>
      </c>
      <c r="C14" s="624">
        <v>3.5740119060972679</v>
      </c>
      <c r="D14" s="624">
        <f t="shared" si="0"/>
        <v>7.8585097675944002E-2</v>
      </c>
      <c r="E14" s="343"/>
    </row>
    <row r="15" spans="1:5" ht="15.75">
      <c r="A15" s="216" t="s">
        <v>146</v>
      </c>
      <c r="B15" s="623">
        <v>51108.362386000001</v>
      </c>
      <c r="C15" s="624">
        <v>128.64880145591428</v>
      </c>
      <c r="D15" s="624">
        <f t="shared" si="0"/>
        <v>4.5523332915404549</v>
      </c>
      <c r="E15" s="343"/>
    </row>
    <row r="16" spans="1:5" ht="15.75">
      <c r="A16" s="216" t="s">
        <v>218</v>
      </c>
      <c r="B16" s="623">
        <v>36734.459107000002</v>
      </c>
      <c r="C16" s="624">
        <v>141.46526449196583</v>
      </c>
      <c r="D16" s="624">
        <f t="shared" si="0"/>
        <v>3.2720183807989867</v>
      </c>
      <c r="E16" s="343"/>
    </row>
    <row r="17" spans="1:5" ht="15.75">
      <c r="A17" s="216" t="s">
        <v>147</v>
      </c>
      <c r="B17" s="623">
        <v>133882.752198</v>
      </c>
      <c r="C17" s="624">
        <v>133.36751246815399</v>
      </c>
      <c r="D17" s="624">
        <f t="shared" si="0"/>
        <v>11.925228701144405</v>
      </c>
      <c r="E17" s="343"/>
    </row>
    <row r="18" spans="1:5" ht="15.75">
      <c r="A18" s="216" t="s">
        <v>148</v>
      </c>
      <c r="B18" s="623">
        <v>23881.284624</v>
      </c>
      <c r="C18" s="624">
        <v>114.28025484364797</v>
      </c>
      <c r="D18" s="624">
        <f t="shared" si="0"/>
        <v>2.1271581002244866</v>
      </c>
      <c r="E18" s="343"/>
    </row>
    <row r="19" spans="1:5" ht="15.75">
      <c r="A19" s="216" t="s">
        <v>149</v>
      </c>
      <c r="B19" s="623">
        <v>19894.189488</v>
      </c>
      <c r="C19" s="624">
        <v>240.69599541850826</v>
      </c>
      <c r="D19" s="624">
        <f t="shared" si="0"/>
        <v>1.7720188416611216</v>
      </c>
      <c r="E19" s="343"/>
    </row>
    <row r="20" spans="1:5" ht="15.75">
      <c r="A20" s="216" t="s">
        <v>150</v>
      </c>
      <c r="B20" s="623">
        <v>398331.676485</v>
      </c>
      <c r="C20" s="624">
        <v>82.018319706325755</v>
      </c>
      <c r="D20" s="624">
        <f t="shared" si="0"/>
        <v>35.480271080540653</v>
      </c>
      <c r="E20" s="343"/>
    </row>
    <row r="21" spans="1:5" ht="31.5">
      <c r="A21" s="216" t="s">
        <v>151</v>
      </c>
      <c r="B21" s="623">
        <v>27053.178962000002</v>
      </c>
      <c r="C21" s="624">
        <v>104.48927664880733</v>
      </c>
      <c r="D21" s="624">
        <f t="shared" si="0"/>
        <v>2.4096856459726843</v>
      </c>
      <c r="E21" s="625"/>
    </row>
    <row r="22" spans="1:5" ht="31.5">
      <c r="A22" s="216" t="s">
        <v>219</v>
      </c>
      <c r="B22" s="623">
        <v>6459.6138690000007</v>
      </c>
      <c r="C22" s="624">
        <v>51.395270817437002</v>
      </c>
      <c r="D22" s="624">
        <f t="shared" si="0"/>
        <v>0.57537189402101352</v>
      </c>
    </row>
    <row r="23" spans="1:5" ht="15.75">
      <c r="A23" s="215" t="s">
        <v>152</v>
      </c>
      <c r="B23" s="626">
        <v>0</v>
      </c>
      <c r="C23" s="626" t="s">
        <v>388</v>
      </c>
      <c r="D23" s="626">
        <v>0</v>
      </c>
    </row>
    <row r="24" spans="1:5" ht="15.75">
      <c r="A24" s="215" t="s">
        <v>153</v>
      </c>
      <c r="B24" s="626">
        <v>272660.90945600002</v>
      </c>
      <c r="C24" s="627">
        <v>118.47021775257549</v>
      </c>
      <c r="D24" s="627">
        <f t="shared" si="0"/>
        <v>24.286501806566541</v>
      </c>
    </row>
    <row r="25" spans="1:5" ht="15.75">
      <c r="A25" s="216" t="s">
        <v>220</v>
      </c>
      <c r="B25" s="623">
        <v>272660.90945600002</v>
      </c>
      <c r="C25" s="624">
        <v>118.47021775257549</v>
      </c>
      <c r="D25" s="624">
        <f t="shared" si="0"/>
        <v>24.286501806566541</v>
      </c>
    </row>
    <row r="26" spans="1:5" ht="15.75">
      <c r="A26" s="216" t="s">
        <v>221</v>
      </c>
      <c r="B26" s="623">
        <v>96318.831837000005</v>
      </c>
      <c r="C26" s="624">
        <v>382.73486905095251</v>
      </c>
      <c r="D26" s="624">
        <f t="shared" si="0"/>
        <v>8.5793283976160488</v>
      </c>
    </row>
    <row r="27" spans="1:5" ht="15.75">
      <c r="A27" s="215" t="s">
        <v>222</v>
      </c>
      <c r="B27" s="626">
        <v>0</v>
      </c>
      <c r="C27" s="624">
        <v>0</v>
      </c>
      <c r="D27" s="627">
        <f t="shared" si="0"/>
        <v>0</v>
      </c>
      <c r="E27" s="628"/>
    </row>
    <row r="28" spans="1:5" ht="15.75">
      <c r="A28" s="629" t="s">
        <v>223</v>
      </c>
      <c r="B28" s="621">
        <v>476.4</v>
      </c>
      <c r="C28" s="622">
        <v>168.33095714847869</v>
      </c>
      <c r="D28" s="622">
        <f t="shared" si="0"/>
        <v>4.2433986902385042E-2</v>
      </c>
      <c r="E28" s="630"/>
    </row>
    <row r="29" spans="1:5" ht="31.5">
      <c r="A29" s="631" t="s">
        <v>224</v>
      </c>
      <c r="B29" s="626">
        <v>0</v>
      </c>
      <c r="C29" s="626">
        <v>0</v>
      </c>
      <c r="D29" s="626">
        <v>0</v>
      </c>
    </row>
    <row r="30" spans="1:5" ht="15.75">
      <c r="A30" s="632" t="s">
        <v>233</v>
      </c>
      <c r="B30" s="621">
        <v>0</v>
      </c>
      <c r="C30" s="621">
        <v>0</v>
      </c>
      <c r="D30" s="621">
        <v>0</v>
      </c>
    </row>
    <row r="31" spans="1:5">
      <c r="A31" s="633"/>
      <c r="B31" s="634"/>
      <c r="C31" s="634"/>
      <c r="D31" s="634"/>
    </row>
    <row r="32" spans="1:5" ht="15.75">
      <c r="A32" s="635"/>
    </row>
  </sheetData>
  <mergeCells count="7">
    <mergeCell ref="C4:D4"/>
    <mergeCell ref="B5:B7"/>
    <mergeCell ref="C5:C7"/>
    <mergeCell ref="A1:D2"/>
    <mergeCell ref="A3:C3"/>
    <mergeCell ref="D5:D7"/>
    <mergeCell ref="A5:A7"/>
  </mergeCells>
  <pageMargins left="0.7" right="0.4" top="0.75" bottom="0.75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31"/>
  <sheetViews>
    <sheetView workbookViewId="0">
      <selection activeCell="A5" sqref="A5:D29"/>
    </sheetView>
  </sheetViews>
  <sheetFormatPr defaultColWidth="8" defaultRowHeight="12.75"/>
  <cols>
    <col min="1" max="1" width="41" style="293" customWidth="1"/>
    <col min="2" max="2" width="11.5" style="293" customWidth="1"/>
    <col min="3" max="3" width="16.375" style="293" customWidth="1"/>
    <col min="4" max="4" width="10.375" style="293" customWidth="1"/>
    <col min="5" max="5" width="11.5" style="293" customWidth="1"/>
    <col min="6" max="16384" width="8" style="293"/>
  </cols>
  <sheetData>
    <row r="1" spans="1:8" s="192" customFormat="1" ht="16.5" customHeight="1">
      <c r="A1" s="812" t="s">
        <v>656</v>
      </c>
      <c r="B1" s="812"/>
      <c r="C1" s="812"/>
      <c r="D1" s="812"/>
    </row>
    <row r="2" spans="1:8" s="192" customFormat="1" ht="16.5" customHeight="1">
      <c r="A2" s="812"/>
      <c r="B2" s="812"/>
      <c r="C2" s="812"/>
      <c r="D2" s="812"/>
    </row>
    <row r="3" spans="1:8" s="192" customFormat="1" ht="16.5">
      <c r="A3" s="812"/>
      <c r="B3" s="812"/>
      <c r="C3" s="812"/>
      <c r="D3" s="512"/>
    </row>
    <row r="4" spans="1:8" ht="15.75">
      <c r="A4" s="619"/>
      <c r="B4" s="619"/>
      <c r="C4" s="808" t="s">
        <v>413</v>
      </c>
      <c r="D4" s="808"/>
      <c r="E4" s="339"/>
    </row>
    <row r="5" spans="1:8" ht="31.5" customHeight="1">
      <c r="A5" s="813"/>
      <c r="B5" s="809" t="s">
        <v>519</v>
      </c>
      <c r="C5" s="809" t="s">
        <v>668</v>
      </c>
      <c r="D5" s="809" t="s">
        <v>669</v>
      </c>
      <c r="E5" s="340"/>
    </row>
    <row r="6" spans="1:8" s="294" customFormat="1" ht="15.75" customHeight="1">
      <c r="A6" s="814"/>
      <c r="B6" s="810"/>
      <c r="C6" s="810"/>
      <c r="D6" s="810"/>
    </row>
    <row r="7" spans="1:8" ht="15.75" customHeight="1">
      <c r="A7" s="814"/>
      <c r="B7" s="811"/>
      <c r="C7" s="811"/>
      <c r="D7" s="811"/>
      <c r="E7" s="341"/>
    </row>
    <row r="8" spans="1:8" ht="30.75" customHeight="1">
      <c r="A8" s="636" t="s">
        <v>154</v>
      </c>
      <c r="B8" s="637">
        <v>1309800.0186920001</v>
      </c>
      <c r="C8" s="197">
        <v>178.01245657185589</v>
      </c>
      <c r="D8" s="197">
        <v>100</v>
      </c>
      <c r="E8" s="341"/>
      <c r="F8" s="499"/>
      <c r="G8" s="499"/>
    </row>
    <row r="9" spans="1:8" ht="21" customHeight="1">
      <c r="A9" s="638" t="s">
        <v>155</v>
      </c>
      <c r="B9" s="639">
        <v>335613.37957300001</v>
      </c>
      <c r="C9" s="640">
        <v>128.74803328652681</v>
      </c>
      <c r="D9" s="640">
        <f>IFERROR(B9/B$8%,"")</f>
        <v>25.6232535336312</v>
      </c>
      <c r="E9" s="342"/>
      <c r="H9" s="499"/>
    </row>
    <row r="10" spans="1:8" ht="21" customHeight="1">
      <c r="A10" s="638" t="s">
        <v>156</v>
      </c>
      <c r="B10" s="711">
        <v>0</v>
      </c>
      <c r="C10" s="711">
        <v>0</v>
      </c>
      <c r="D10" s="711">
        <f t="shared" ref="D10:D29" si="0">IFERROR(B10/B$8%,"")</f>
        <v>0</v>
      </c>
      <c r="E10" s="343"/>
    </row>
    <row r="11" spans="1:8" ht="21" customHeight="1">
      <c r="A11" s="638" t="s">
        <v>157</v>
      </c>
      <c r="B11" s="639">
        <v>974186.63911900006</v>
      </c>
      <c r="C11" s="640">
        <v>205.69530503793865</v>
      </c>
      <c r="D11" s="640">
        <f t="shared" si="0"/>
        <v>74.3767464663688</v>
      </c>
      <c r="E11" s="343"/>
    </row>
    <row r="12" spans="1:8" ht="21" customHeight="1">
      <c r="A12" s="641" t="s">
        <v>158</v>
      </c>
      <c r="B12" s="642">
        <v>43541.443894999997</v>
      </c>
      <c r="C12" s="643">
        <v>140.04180635031079</v>
      </c>
      <c r="D12" s="643">
        <f t="shared" si="0"/>
        <v>3.3242818196385127</v>
      </c>
      <c r="E12" s="343"/>
    </row>
    <row r="13" spans="1:8" ht="21" customHeight="1">
      <c r="A13" s="641" t="s">
        <v>159</v>
      </c>
      <c r="B13" s="642">
        <v>109187.002545</v>
      </c>
      <c r="C13" s="643">
        <v>133.60224832658085</v>
      </c>
      <c r="D13" s="643">
        <f t="shared" si="0"/>
        <v>8.3361582674305463</v>
      </c>
      <c r="E13" s="343"/>
    </row>
    <row r="14" spans="1:8" ht="21" customHeight="1">
      <c r="A14" s="641" t="s">
        <v>160</v>
      </c>
      <c r="B14" s="642">
        <v>319173.16530699999</v>
      </c>
      <c r="C14" s="643">
        <v>214.71009277519823</v>
      </c>
      <c r="D14" s="643">
        <f t="shared" si="0"/>
        <v>24.368083734319573</v>
      </c>
      <c r="E14" s="343"/>
    </row>
    <row r="15" spans="1:8" ht="31.5">
      <c r="A15" s="641" t="s">
        <v>161</v>
      </c>
      <c r="B15" s="642">
        <v>14032.234549000001</v>
      </c>
      <c r="C15" s="643">
        <v>107.95110327173742</v>
      </c>
      <c r="D15" s="643">
        <f t="shared" si="0"/>
        <v>1.071326488681299</v>
      </c>
      <c r="E15" s="343"/>
    </row>
    <row r="16" spans="1:8" ht="21" customHeight="1">
      <c r="A16" s="641" t="s">
        <v>162</v>
      </c>
      <c r="B16" s="642">
        <v>115.396747</v>
      </c>
      <c r="C16" s="643">
        <v>1.8445450597190014</v>
      </c>
      <c r="D16" s="643">
        <f t="shared" si="0"/>
        <v>8.8102569364167643E-3</v>
      </c>
      <c r="E16" s="343"/>
    </row>
    <row r="17" spans="1:5" ht="21" customHeight="1">
      <c r="A17" s="641" t="s">
        <v>163</v>
      </c>
      <c r="B17" s="642">
        <v>10493.754282</v>
      </c>
      <c r="C17" s="643">
        <v>75.339104624848034</v>
      </c>
      <c r="D17" s="643">
        <f t="shared" si="0"/>
        <v>0.80117225013321747</v>
      </c>
      <c r="E17" s="343"/>
    </row>
    <row r="18" spans="1:5" ht="21" customHeight="1">
      <c r="A18" s="641" t="s">
        <v>164</v>
      </c>
      <c r="B18" s="642">
        <v>2529.8825539999998</v>
      </c>
      <c r="C18" s="643">
        <v>238.88539342520994</v>
      </c>
      <c r="D18" s="643">
        <f t="shared" si="0"/>
        <v>0.19315029148697108</v>
      </c>
      <c r="E18" s="343"/>
    </row>
    <row r="19" spans="1:5" ht="21" customHeight="1">
      <c r="A19" s="641" t="s">
        <v>165</v>
      </c>
      <c r="B19" s="642">
        <v>842.49742700000002</v>
      </c>
      <c r="C19" s="643">
        <v>214.87741248262381</v>
      </c>
      <c r="D19" s="643">
        <f t="shared" si="0"/>
        <v>6.4322600013499737E-2</v>
      </c>
      <c r="E19" s="343"/>
    </row>
    <row r="20" spans="1:5" ht="21" customHeight="1">
      <c r="A20" s="641" t="s">
        <v>166</v>
      </c>
      <c r="B20" s="642">
        <v>57814.229200000002</v>
      </c>
      <c r="C20" s="643">
        <v>46105.362145441934</v>
      </c>
      <c r="D20" s="643">
        <f t="shared" si="0"/>
        <v>4.4139737650740587</v>
      </c>
      <c r="E20" s="343"/>
    </row>
    <row r="21" spans="1:5" ht="21" customHeight="1">
      <c r="A21" s="641" t="s">
        <v>167</v>
      </c>
      <c r="B21" s="642">
        <v>98352.876594000001</v>
      </c>
      <c r="C21" s="643">
        <v>325.38514854717937</v>
      </c>
      <c r="D21" s="643">
        <f t="shared" si="0"/>
        <v>7.5089994801051931</v>
      </c>
      <c r="E21" s="625"/>
    </row>
    <row r="22" spans="1:5" ht="21" customHeight="1">
      <c r="A22" s="641" t="s">
        <v>168</v>
      </c>
      <c r="B22" s="642">
        <v>197040.35066299999</v>
      </c>
      <c r="C22" s="643">
        <v>161.96037951720353</v>
      </c>
      <c r="D22" s="643">
        <f t="shared" si="0"/>
        <v>15.043544651936221</v>
      </c>
    </row>
    <row r="23" spans="1:5" ht="21" customHeight="1">
      <c r="A23" s="641" t="s">
        <v>169</v>
      </c>
      <c r="B23" s="642">
        <v>119745.805356</v>
      </c>
      <c r="C23" s="643">
        <v>474.79983089712425</v>
      </c>
      <c r="D23" s="643">
        <f t="shared" si="0"/>
        <v>9.1422968122707182</v>
      </c>
    </row>
    <row r="24" spans="1:5" ht="21" customHeight="1">
      <c r="A24" s="641" t="s">
        <v>170</v>
      </c>
      <c r="B24" s="355">
        <v>0</v>
      </c>
      <c r="C24" s="355">
        <v>0</v>
      </c>
      <c r="D24" s="355">
        <f t="shared" si="0"/>
        <v>0</v>
      </c>
    </row>
    <row r="25" spans="1:5" ht="21" customHeight="1">
      <c r="A25" s="641" t="s">
        <v>171</v>
      </c>
      <c r="B25" s="642">
        <v>1318</v>
      </c>
      <c r="C25" s="643">
        <v>488.31091845429955</v>
      </c>
      <c r="D25" s="643">
        <f t="shared" si="0"/>
        <v>0.10062604834256979</v>
      </c>
    </row>
    <row r="26" spans="1:5" ht="21" customHeight="1">
      <c r="A26" s="638" t="s">
        <v>172</v>
      </c>
      <c r="B26" s="355">
        <v>0</v>
      </c>
      <c r="C26" s="355">
        <v>0</v>
      </c>
      <c r="D26" s="355">
        <f t="shared" si="0"/>
        <v>0</v>
      </c>
    </row>
    <row r="27" spans="1:5" ht="21" customHeight="1">
      <c r="A27" s="638" t="s">
        <v>173</v>
      </c>
      <c r="B27" s="355">
        <v>0</v>
      </c>
      <c r="C27" s="355">
        <v>0</v>
      </c>
      <c r="D27" s="355">
        <f t="shared" si="0"/>
        <v>0</v>
      </c>
      <c r="E27" s="628"/>
    </row>
    <row r="28" spans="1:5" ht="21" customHeight="1">
      <c r="A28" s="638" t="s">
        <v>174</v>
      </c>
      <c r="B28" s="355">
        <v>0</v>
      </c>
      <c r="C28" s="355">
        <v>0</v>
      </c>
      <c r="D28" s="355">
        <f t="shared" si="0"/>
        <v>0</v>
      </c>
      <c r="E28" s="630"/>
    </row>
    <row r="29" spans="1:5" ht="21" customHeight="1">
      <c r="A29" s="644" t="s">
        <v>225</v>
      </c>
      <c r="B29" s="355">
        <v>0</v>
      </c>
      <c r="C29" s="355">
        <v>0</v>
      </c>
      <c r="D29" s="355">
        <f t="shared" si="0"/>
        <v>0</v>
      </c>
    </row>
    <row r="30" spans="1:5">
      <c r="A30" s="633"/>
      <c r="B30" s="634"/>
      <c r="C30" s="634"/>
      <c r="D30" s="634"/>
    </row>
    <row r="31" spans="1:5" ht="15.75">
      <c r="A31" s="635"/>
    </row>
  </sheetData>
  <mergeCells count="7">
    <mergeCell ref="C4:D4"/>
    <mergeCell ref="B5:B7"/>
    <mergeCell ref="C5:C7"/>
    <mergeCell ref="A1:D2"/>
    <mergeCell ref="A3:C3"/>
    <mergeCell ref="D5:D7"/>
    <mergeCell ref="A5:A7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E30"/>
  <sheetViews>
    <sheetView zoomScale="85" zoomScaleNormal="85" workbookViewId="0">
      <selection sqref="A1:D30"/>
    </sheetView>
  </sheetViews>
  <sheetFormatPr defaultColWidth="8" defaultRowHeight="18.75"/>
  <cols>
    <col min="1" max="1" width="37.5" style="645" customWidth="1"/>
    <col min="2" max="2" width="19.875" style="645" customWidth="1"/>
    <col min="3" max="3" width="16.5" style="645" customWidth="1"/>
    <col min="4" max="4" width="15" style="645" customWidth="1"/>
    <col min="5" max="16384" width="8" style="645"/>
  </cols>
  <sheetData>
    <row r="1" spans="1:5">
      <c r="A1" s="815" t="s">
        <v>632</v>
      </c>
      <c r="B1" s="815"/>
      <c r="C1" s="815"/>
      <c r="D1" s="815"/>
    </row>
    <row r="2" spans="1:5">
      <c r="A2" s="815"/>
      <c r="B2" s="815"/>
      <c r="C2" s="815"/>
      <c r="D2" s="815"/>
    </row>
    <row r="3" spans="1:5">
      <c r="C3" s="816" t="s">
        <v>356</v>
      </c>
      <c r="D3" s="816"/>
    </row>
    <row r="4" spans="1:5" ht="85.5" customHeight="1">
      <c r="A4" s="646"/>
      <c r="B4" s="647" t="s">
        <v>658</v>
      </c>
      <c r="C4" s="331" t="s">
        <v>657</v>
      </c>
      <c r="D4" s="331" t="s">
        <v>659</v>
      </c>
    </row>
    <row r="5" spans="1:5">
      <c r="A5" s="648" t="s">
        <v>368</v>
      </c>
      <c r="B5" s="649">
        <v>139632</v>
      </c>
      <c r="C5" s="649">
        <v>140000</v>
      </c>
      <c r="D5" s="650">
        <v>100.26354990260113</v>
      </c>
      <c r="E5" s="651"/>
    </row>
    <row r="6" spans="1:5">
      <c r="A6" s="652" t="s">
        <v>369</v>
      </c>
      <c r="B6" s="653">
        <v>139632</v>
      </c>
      <c r="C6" s="653">
        <v>140000</v>
      </c>
      <c r="D6" s="654">
        <v>100.26354990260113</v>
      </c>
      <c r="E6" s="651"/>
    </row>
    <row r="7" spans="1:5">
      <c r="A7" s="655" t="s">
        <v>370</v>
      </c>
      <c r="B7" s="656">
        <v>127777</v>
      </c>
      <c r="C7" s="657">
        <v>128100</v>
      </c>
      <c r="D7" s="658">
        <v>100.25278414738177</v>
      </c>
      <c r="E7" s="651"/>
    </row>
    <row r="8" spans="1:5">
      <c r="A8" s="655" t="s">
        <v>371</v>
      </c>
      <c r="B8" s="656">
        <v>11855</v>
      </c>
      <c r="C8" s="657">
        <v>11900</v>
      </c>
      <c r="D8" s="658">
        <v>100.37958667229017</v>
      </c>
      <c r="E8" s="651"/>
    </row>
    <row r="9" spans="1:5">
      <c r="A9" s="652" t="s">
        <v>372</v>
      </c>
      <c r="B9" s="653">
        <v>139632</v>
      </c>
      <c r="C9" s="653">
        <v>140000</v>
      </c>
      <c r="D9" s="654">
        <v>100.26354990260113</v>
      </c>
      <c r="E9" s="651"/>
    </row>
    <row r="10" spans="1:5">
      <c r="A10" s="655" t="s">
        <v>373</v>
      </c>
      <c r="B10" s="656">
        <v>92873</v>
      </c>
      <c r="C10" s="657">
        <v>93200</v>
      </c>
      <c r="D10" s="658">
        <v>100.35209371938022</v>
      </c>
      <c r="E10" s="651"/>
    </row>
    <row r="11" spans="1:5">
      <c r="A11" s="655" t="s">
        <v>374</v>
      </c>
      <c r="B11" s="656">
        <v>46759</v>
      </c>
      <c r="C11" s="657">
        <v>46800</v>
      </c>
      <c r="D11" s="658">
        <v>100.08768365448364</v>
      </c>
      <c r="E11" s="651"/>
    </row>
    <row r="12" spans="1:5">
      <c r="A12" s="652" t="s">
        <v>375</v>
      </c>
      <c r="B12" s="653">
        <v>139632</v>
      </c>
      <c r="C12" s="653">
        <v>140000</v>
      </c>
      <c r="D12" s="654">
        <v>100.26354990260113</v>
      </c>
      <c r="E12" s="651"/>
    </row>
    <row r="13" spans="1:5">
      <c r="A13" s="655" t="s">
        <v>376</v>
      </c>
      <c r="B13" s="656">
        <v>48280</v>
      </c>
      <c r="C13" s="657">
        <v>48400</v>
      </c>
      <c r="D13" s="658">
        <v>100.24855012427506</v>
      </c>
      <c r="E13" s="651"/>
    </row>
    <row r="14" spans="1:5">
      <c r="A14" s="655" t="s">
        <v>377</v>
      </c>
      <c r="B14" s="656">
        <v>91352</v>
      </c>
      <c r="C14" s="657">
        <v>91600</v>
      </c>
      <c r="D14" s="658">
        <v>100.27147736229092</v>
      </c>
      <c r="E14" s="651"/>
    </row>
    <row r="15" spans="1:5">
      <c r="A15" s="659" t="s">
        <v>378</v>
      </c>
      <c r="B15" s="660">
        <v>143270</v>
      </c>
      <c r="C15" s="661">
        <v>144000</v>
      </c>
      <c r="D15" s="662">
        <v>100.50952746562434</v>
      </c>
      <c r="E15" s="651"/>
    </row>
    <row r="16" spans="1:5">
      <c r="A16" s="652" t="s">
        <v>369</v>
      </c>
      <c r="B16" s="653">
        <v>143270</v>
      </c>
      <c r="C16" s="653">
        <v>144000</v>
      </c>
      <c r="D16" s="654">
        <v>100.50952746562434</v>
      </c>
      <c r="E16" s="651"/>
    </row>
    <row r="17" spans="1:5">
      <c r="A17" s="655" t="s">
        <v>370</v>
      </c>
      <c r="B17" s="656">
        <v>140086</v>
      </c>
      <c r="C17" s="657">
        <v>140800</v>
      </c>
      <c r="D17" s="658">
        <v>100.50968690661452</v>
      </c>
      <c r="E17" s="651"/>
    </row>
    <row r="18" spans="1:5">
      <c r="A18" s="655" t="s">
        <v>371</v>
      </c>
      <c r="B18" s="656">
        <v>3184</v>
      </c>
      <c r="C18" s="657">
        <v>3200</v>
      </c>
      <c r="D18" s="658">
        <v>100.50251256281408</v>
      </c>
      <c r="E18" s="651"/>
    </row>
    <row r="19" spans="1:5">
      <c r="A19" s="652" t="s">
        <v>372</v>
      </c>
      <c r="B19" s="653">
        <v>143270</v>
      </c>
      <c r="C19" s="653">
        <v>144000</v>
      </c>
      <c r="D19" s="654">
        <v>100.50952746562434</v>
      </c>
      <c r="E19" s="651"/>
    </row>
    <row r="20" spans="1:5">
      <c r="A20" s="655" t="s">
        <v>379</v>
      </c>
      <c r="B20" s="656">
        <v>106488</v>
      </c>
      <c r="C20" s="657">
        <v>107200</v>
      </c>
      <c r="D20" s="658">
        <v>100.6686199383968</v>
      </c>
      <c r="E20" s="651"/>
    </row>
    <row r="21" spans="1:5">
      <c r="A21" s="655" t="s">
        <v>380</v>
      </c>
      <c r="B21" s="656">
        <v>18456</v>
      </c>
      <c r="C21" s="657">
        <v>18460</v>
      </c>
      <c r="D21" s="658">
        <v>100.02167316861726</v>
      </c>
      <c r="E21" s="651"/>
    </row>
    <row r="22" spans="1:5">
      <c r="A22" s="655" t="s">
        <v>381</v>
      </c>
      <c r="B22" s="656">
        <v>18326</v>
      </c>
      <c r="C22" s="657">
        <v>18340</v>
      </c>
      <c r="D22" s="658">
        <v>100.07639419404126</v>
      </c>
      <c r="E22" s="651"/>
    </row>
    <row r="23" spans="1:5">
      <c r="A23" s="652" t="s">
        <v>375</v>
      </c>
      <c r="B23" s="653">
        <v>143270</v>
      </c>
      <c r="C23" s="653">
        <v>144000</v>
      </c>
      <c r="D23" s="654">
        <v>100.50952746562434</v>
      </c>
      <c r="E23" s="651"/>
    </row>
    <row r="24" spans="1:5">
      <c r="A24" s="655" t="s">
        <v>382</v>
      </c>
      <c r="B24" s="663">
        <v>987</v>
      </c>
      <c r="C24" s="664">
        <v>990</v>
      </c>
      <c r="D24" s="658">
        <v>100.30395136778117</v>
      </c>
      <c r="E24" s="651"/>
    </row>
    <row r="25" spans="1:5">
      <c r="A25" s="655" t="s">
        <v>383</v>
      </c>
      <c r="B25" s="656">
        <v>51426</v>
      </c>
      <c r="C25" s="657">
        <v>51500</v>
      </c>
      <c r="D25" s="658">
        <v>100.14389608369308</v>
      </c>
      <c r="E25" s="651"/>
    </row>
    <row r="26" spans="1:5">
      <c r="A26" s="655" t="s">
        <v>384</v>
      </c>
      <c r="B26" s="656">
        <v>4935</v>
      </c>
      <c r="C26" s="657">
        <v>4950</v>
      </c>
      <c r="D26" s="658">
        <v>100.30395136778115</v>
      </c>
      <c r="E26" s="651"/>
    </row>
    <row r="27" spans="1:5">
      <c r="A27" s="655" t="s">
        <v>385</v>
      </c>
      <c r="B27" s="656">
        <v>85503</v>
      </c>
      <c r="C27" s="657">
        <v>86140</v>
      </c>
      <c r="D27" s="658">
        <v>100.74500309930646</v>
      </c>
      <c r="E27" s="651"/>
    </row>
    <row r="28" spans="1:5">
      <c r="A28" s="655" t="s">
        <v>386</v>
      </c>
      <c r="B28" s="656">
        <v>419</v>
      </c>
      <c r="C28" s="664">
        <v>420</v>
      </c>
      <c r="D28" s="658">
        <v>100.23866348448686</v>
      </c>
      <c r="E28" s="651"/>
    </row>
    <row r="29" spans="1:5">
      <c r="A29" s="648" t="s">
        <v>387</v>
      </c>
      <c r="B29" s="656"/>
      <c r="C29" s="660"/>
      <c r="D29" s="665"/>
    </row>
    <row r="30" spans="1:5">
      <c r="A30" s="666" t="s">
        <v>389</v>
      </c>
      <c r="B30" s="667">
        <v>1.01</v>
      </c>
      <c r="C30" s="663">
        <v>1.05</v>
      </c>
      <c r="D30" s="667" t="s">
        <v>130</v>
      </c>
    </row>
  </sheetData>
  <mergeCells count="2">
    <mergeCell ref="A1:D2"/>
    <mergeCell ref="C3:D3"/>
  </mergeCells>
  <pageMargins left="0.7" right="0.7" top="0.75" bottom="0.75" header="0.3" footer="0.3"/>
  <pageSetup scale="95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46"/>
  <sheetViews>
    <sheetView workbookViewId="0">
      <selection activeCell="F17" sqref="F17"/>
    </sheetView>
  </sheetViews>
  <sheetFormatPr defaultColWidth="8.75" defaultRowHeight="15.75"/>
  <cols>
    <col min="1" max="1" width="1.375" style="48" customWidth="1"/>
    <col min="2" max="2" width="34.25" style="48" customWidth="1"/>
    <col min="3" max="3" width="12.25" style="48" customWidth="1"/>
    <col min="4" max="4" width="11.125" style="48" bestFit="1" customWidth="1"/>
    <col min="5" max="5" width="12.875" style="48" customWidth="1"/>
    <col min="6" max="7" width="12.125" style="48" customWidth="1"/>
    <col min="8" max="8" width="9.125" style="48" customWidth="1"/>
    <col min="9" max="9" width="9.25" style="48" customWidth="1"/>
    <col min="10" max="10" width="9.375" style="48" customWidth="1"/>
    <col min="11" max="11" width="10.375" style="48" bestFit="1" customWidth="1"/>
    <col min="12" max="12" width="11.375" style="48" bestFit="1" customWidth="1"/>
    <col min="13" max="13" width="9.875" style="48" bestFit="1" customWidth="1"/>
    <col min="14" max="14" width="8.75" style="48"/>
    <col min="15" max="15" width="9.875" style="48" bestFit="1" customWidth="1"/>
    <col min="16" max="16" width="10.375" style="48" bestFit="1" customWidth="1"/>
    <col min="17" max="16384" width="8.75" style="48"/>
  </cols>
  <sheetData>
    <row r="1" spans="1:16" ht="27" customHeight="1">
      <c r="A1" s="818" t="s">
        <v>513</v>
      </c>
      <c r="B1" s="818"/>
      <c r="C1" s="818"/>
      <c r="D1" s="818"/>
      <c r="E1" s="819"/>
      <c r="F1" s="819"/>
      <c r="G1" s="819"/>
      <c r="H1" s="819"/>
      <c r="I1" s="819"/>
      <c r="J1" s="819"/>
    </row>
    <row r="2" spans="1:16" ht="15" customHeight="1">
      <c r="A2" s="51"/>
      <c r="B2" s="51"/>
      <c r="C2" s="51"/>
      <c r="D2" s="51"/>
      <c r="E2" s="51"/>
      <c r="F2" s="51"/>
      <c r="G2" s="51"/>
      <c r="H2" s="51"/>
      <c r="I2" s="51"/>
    </row>
    <row r="3" spans="1:16" ht="15" customHeight="1">
      <c r="J3" s="52" t="s">
        <v>50</v>
      </c>
    </row>
    <row r="4" spans="1:16" ht="20.100000000000001" customHeight="1">
      <c r="A4" s="53"/>
      <c r="B4" s="53"/>
      <c r="C4" s="54" t="s">
        <v>2</v>
      </c>
      <c r="D4" s="54" t="s">
        <v>2</v>
      </c>
      <c r="E4" s="54" t="s">
        <v>7</v>
      </c>
      <c r="F4" s="54" t="s">
        <v>7</v>
      </c>
      <c r="G4" s="249"/>
      <c r="H4" s="817" t="s">
        <v>74</v>
      </c>
      <c r="I4" s="817"/>
      <c r="J4" s="817"/>
    </row>
    <row r="5" spans="1:16" ht="20.100000000000001" customHeight="1">
      <c r="C5" s="55" t="s">
        <v>533</v>
      </c>
      <c r="D5" s="55" t="s">
        <v>477</v>
      </c>
      <c r="E5" s="55" t="s">
        <v>522</v>
      </c>
      <c r="F5" s="55" t="s">
        <v>523</v>
      </c>
      <c r="G5" s="55" t="s">
        <v>533</v>
      </c>
      <c r="H5" s="55" t="s">
        <v>478</v>
      </c>
      <c r="I5" s="55" t="s">
        <v>524</v>
      </c>
      <c r="J5" s="758" t="s">
        <v>525</v>
      </c>
      <c r="L5" s="55"/>
      <c r="M5" s="10"/>
    </row>
    <row r="6" spans="1:16" ht="20.100000000000001" customHeight="1">
      <c r="C6" s="10" t="s">
        <v>543</v>
      </c>
      <c r="D6" s="10" t="s">
        <v>9</v>
      </c>
      <c r="E6" s="10" t="s">
        <v>9</v>
      </c>
      <c r="F6" s="10" t="s">
        <v>9</v>
      </c>
      <c r="G6" s="10" t="s">
        <v>543</v>
      </c>
      <c r="H6" s="10" t="s">
        <v>9</v>
      </c>
      <c r="I6" s="10" t="s">
        <v>9</v>
      </c>
      <c r="J6" s="759"/>
      <c r="L6" s="10"/>
      <c r="M6" s="10"/>
    </row>
    <row r="7" spans="1:16" ht="20.25" customHeight="1">
      <c r="C7" s="11">
        <v>2024</v>
      </c>
      <c r="D7" s="11">
        <v>2024</v>
      </c>
      <c r="E7" s="11">
        <v>2024</v>
      </c>
      <c r="F7" s="11">
        <v>2024</v>
      </c>
      <c r="G7" s="11">
        <v>2024</v>
      </c>
      <c r="H7" s="11">
        <v>2024</v>
      </c>
      <c r="I7" s="11">
        <v>2024</v>
      </c>
      <c r="J7" s="11">
        <v>2024</v>
      </c>
      <c r="L7" s="10"/>
      <c r="M7" s="10"/>
    </row>
    <row r="8" spans="1:16" ht="24.95" customHeight="1">
      <c r="A8" s="56" t="s">
        <v>1</v>
      </c>
      <c r="B8" s="57"/>
      <c r="C8" s="508">
        <v>23081028.84</v>
      </c>
      <c r="D8" s="167">
        <v>14145280.6</v>
      </c>
      <c r="E8" s="167">
        <v>17754358.530000001</v>
      </c>
      <c r="F8" s="167">
        <v>54980667.969999999</v>
      </c>
      <c r="G8" s="245">
        <v>107.38515259050544</v>
      </c>
      <c r="H8" s="158">
        <v>100.56331229497204</v>
      </c>
      <c r="I8" s="158">
        <v>100.16597817346508</v>
      </c>
      <c r="J8" s="158">
        <v>103.18289830006397</v>
      </c>
      <c r="K8" s="49"/>
      <c r="L8" s="149"/>
      <c r="M8" s="149"/>
      <c r="O8" s="125"/>
      <c r="P8" s="136"/>
    </row>
    <row r="9" spans="1:16" ht="24.95" customHeight="1">
      <c r="A9" s="56" t="s">
        <v>506</v>
      </c>
      <c r="B9" s="57"/>
      <c r="C9" s="508">
        <v>4401010.8100000005</v>
      </c>
      <c r="D9" s="167">
        <v>2507443.56</v>
      </c>
      <c r="E9" s="167">
        <v>3800352.08</v>
      </c>
      <c r="F9" s="167">
        <v>10708806.450000001</v>
      </c>
      <c r="G9" s="245">
        <v>123.38510046567178</v>
      </c>
      <c r="H9" s="158">
        <v>74.07059064022063</v>
      </c>
      <c r="I9" s="158">
        <v>69.402948511983411</v>
      </c>
      <c r="J9" s="158">
        <v>86.167625009484738</v>
      </c>
      <c r="K9" s="49"/>
      <c r="L9" s="149"/>
      <c r="M9" s="149"/>
      <c r="O9" s="125"/>
      <c r="P9" s="136"/>
    </row>
    <row r="10" spans="1:16" ht="38.25" customHeight="1">
      <c r="A10" s="59"/>
      <c r="B10" s="63" t="s">
        <v>405</v>
      </c>
      <c r="C10" s="509">
        <v>3428640</v>
      </c>
      <c r="D10" s="168">
        <v>2199728</v>
      </c>
      <c r="E10" s="168">
        <v>2990889</v>
      </c>
      <c r="F10" s="168">
        <v>8619257</v>
      </c>
      <c r="G10" s="244">
        <v>110.66894117533137</v>
      </c>
      <c r="H10" s="157">
        <v>71.161686727577816</v>
      </c>
      <c r="I10" s="157">
        <v>58.95957620073731</v>
      </c>
      <c r="J10" s="157">
        <v>76.533621356603462</v>
      </c>
      <c r="K10" s="49"/>
      <c r="L10" s="186"/>
      <c r="M10" s="253"/>
      <c r="O10" s="136"/>
    </row>
    <row r="11" spans="1:16" ht="28.5" customHeight="1">
      <c r="A11" s="59"/>
      <c r="B11" s="60" t="s">
        <v>45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  <c r="H11" s="168">
        <v>0</v>
      </c>
      <c r="I11" s="168">
        <v>0</v>
      </c>
      <c r="J11" s="168">
        <v>0</v>
      </c>
      <c r="K11" s="49"/>
      <c r="L11" s="254"/>
      <c r="M11" s="149"/>
    </row>
    <row r="12" spans="1:16" ht="28.5" customHeight="1">
      <c r="A12" s="59"/>
      <c r="B12" s="60" t="s">
        <v>406</v>
      </c>
      <c r="C12" s="510">
        <v>1532.65</v>
      </c>
      <c r="D12" s="168">
        <v>1382.77</v>
      </c>
      <c r="E12" s="168">
        <v>1344.41</v>
      </c>
      <c r="F12" s="168">
        <v>4259.83</v>
      </c>
      <c r="G12" s="244">
        <v>148.65664403491755</v>
      </c>
      <c r="H12" s="168">
        <v>0</v>
      </c>
      <c r="I12" s="168">
        <v>0</v>
      </c>
      <c r="J12" s="244">
        <v>413.17458777885543</v>
      </c>
      <c r="K12" s="49"/>
      <c r="L12" s="254"/>
      <c r="M12" s="149"/>
    </row>
    <row r="13" spans="1:16" ht="40.5" customHeight="1">
      <c r="A13" s="59"/>
      <c r="B13" s="63" t="s">
        <v>101</v>
      </c>
      <c r="C13" s="509">
        <v>138980.44</v>
      </c>
      <c r="D13" s="168">
        <v>57037.440000000002</v>
      </c>
      <c r="E13" s="168">
        <v>54045.87</v>
      </c>
      <c r="F13" s="168">
        <v>250063.75</v>
      </c>
      <c r="G13" s="168">
        <v>0</v>
      </c>
      <c r="H13" s="168">
        <v>0</v>
      </c>
      <c r="I13" s="168">
        <v>0</v>
      </c>
      <c r="J13" s="168">
        <v>0</v>
      </c>
      <c r="K13" s="49"/>
      <c r="L13" s="254"/>
      <c r="M13" s="149"/>
    </row>
    <row r="14" spans="1:16" ht="40.5" customHeight="1">
      <c r="A14" s="59"/>
      <c r="B14" s="64" t="s">
        <v>102</v>
      </c>
      <c r="C14" s="509">
        <v>231897.72</v>
      </c>
      <c r="D14" s="168">
        <v>41047.46</v>
      </c>
      <c r="E14" s="168">
        <v>44293.53</v>
      </c>
      <c r="F14" s="168">
        <v>317238.70999999996</v>
      </c>
      <c r="G14" s="244">
        <v>792.70431393997399</v>
      </c>
      <c r="H14" s="244">
        <v>504.33050743334559</v>
      </c>
      <c r="I14" s="244">
        <v>369.11275000000001</v>
      </c>
      <c r="J14" s="244">
        <v>642.27463405745743</v>
      </c>
      <c r="K14" s="49"/>
      <c r="L14" s="123"/>
      <c r="M14" s="149"/>
    </row>
    <row r="15" spans="1:16" ht="27.75" customHeight="1">
      <c r="A15" s="59"/>
      <c r="B15" s="59" t="s">
        <v>407</v>
      </c>
      <c r="C15" s="510">
        <v>599960</v>
      </c>
      <c r="D15" s="168">
        <v>208247.89</v>
      </c>
      <c r="E15" s="168">
        <v>709779.27</v>
      </c>
      <c r="F15" s="168">
        <v>1517987.1600000001</v>
      </c>
      <c r="G15" s="244">
        <v>136.82098061573546</v>
      </c>
      <c r="H15" s="157">
        <v>72.839415879678214</v>
      </c>
      <c r="I15" s="157">
        <v>181.52922506393861</v>
      </c>
      <c r="J15" s="157">
        <v>136.09352339967725</v>
      </c>
      <c r="K15" s="49"/>
      <c r="L15" s="186"/>
      <c r="M15" s="150"/>
      <c r="O15" s="129"/>
    </row>
    <row r="16" spans="1:16" ht="27.75" customHeight="1">
      <c r="A16" s="57" t="s">
        <v>44</v>
      </c>
      <c r="B16" s="57"/>
      <c r="C16" s="508">
        <v>11243837.74</v>
      </c>
      <c r="D16" s="167">
        <v>6508391.7199999997</v>
      </c>
      <c r="E16" s="167">
        <v>7955823.0999999996</v>
      </c>
      <c r="F16" s="167">
        <v>25708052.560000002</v>
      </c>
      <c r="G16" s="245">
        <v>108.18681931838049</v>
      </c>
      <c r="H16" s="158">
        <v>109.51521895226173</v>
      </c>
      <c r="I16" s="158">
        <v>106.03647090622948</v>
      </c>
      <c r="J16" s="158">
        <v>107.84119317722114</v>
      </c>
      <c r="K16" s="49"/>
      <c r="L16" s="186"/>
      <c r="M16" s="150"/>
    </row>
    <row r="17" spans="1:13" ht="27.75" customHeight="1">
      <c r="A17" s="57" t="s">
        <v>43</v>
      </c>
      <c r="B17" s="57"/>
      <c r="C17" s="508">
        <v>7436180.29</v>
      </c>
      <c r="D17" s="167">
        <v>5129445.32</v>
      </c>
      <c r="E17" s="167">
        <v>5998183.3499999996</v>
      </c>
      <c r="F17" s="167">
        <v>18563808.960000001</v>
      </c>
      <c r="G17" s="245">
        <v>98.704056844385377</v>
      </c>
      <c r="H17" s="245">
        <v>108.26351493380936</v>
      </c>
      <c r="I17" s="245">
        <v>126.3773690291784</v>
      </c>
      <c r="J17" s="245">
        <v>109.08345099329377</v>
      </c>
      <c r="K17" s="50"/>
      <c r="L17" s="151"/>
      <c r="M17" s="149"/>
    </row>
    <row r="18" spans="1:13" ht="24.95" customHeight="1">
      <c r="A18" s="59"/>
      <c r="B18" s="66"/>
      <c r="C18" s="66"/>
      <c r="D18" s="67"/>
      <c r="E18" s="67"/>
      <c r="F18" s="68"/>
      <c r="G18" s="68"/>
      <c r="H18" s="68"/>
      <c r="I18" s="68"/>
      <c r="J18" s="69"/>
      <c r="K18" s="50"/>
    </row>
    <row r="19" spans="1:13" ht="20.100000000000001" customHeight="1">
      <c r="A19" s="59"/>
      <c r="B19" s="70"/>
      <c r="C19" s="70"/>
      <c r="D19" s="71"/>
      <c r="J19" s="61"/>
    </row>
    <row r="20" spans="1:13" ht="20.100000000000001" customHeight="1">
      <c r="A20" s="59"/>
      <c r="B20" s="70"/>
      <c r="C20" s="70"/>
      <c r="D20" s="72"/>
      <c r="J20" s="61"/>
    </row>
    <row r="21" spans="1:13" ht="20.100000000000001" customHeight="1">
      <c r="A21" s="59"/>
      <c r="B21" s="70"/>
      <c r="C21" s="70"/>
      <c r="D21" s="72"/>
      <c r="J21" s="61"/>
    </row>
    <row r="22" spans="1:13" ht="20.100000000000001" customHeight="1">
      <c r="B22" s="73"/>
      <c r="C22" s="73"/>
      <c r="D22" s="74"/>
      <c r="J22" s="75"/>
    </row>
    <row r="23" spans="1:13" ht="20.100000000000001" customHeight="1">
      <c r="A23" s="76"/>
      <c r="B23" s="77"/>
      <c r="C23" s="77"/>
      <c r="D23" s="78"/>
      <c r="J23" s="75"/>
    </row>
    <row r="24" spans="1:13" ht="20.100000000000001" customHeight="1">
      <c r="A24" s="76"/>
      <c r="B24" s="77"/>
      <c r="C24" s="77"/>
      <c r="D24" s="78"/>
      <c r="J24" s="75"/>
    </row>
    <row r="25" spans="1:13" ht="20.100000000000001" customHeight="1">
      <c r="A25" s="76"/>
      <c r="B25" s="77"/>
      <c r="C25" s="77"/>
      <c r="D25" s="78"/>
      <c r="J25" s="75"/>
    </row>
    <row r="26" spans="1:13" ht="20.100000000000001" customHeight="1">
      <c r="A26" s="76"/>
      <c r="B26" s="77"/>
      <c r="C26" s="77"/>
      <c r="D26" s="78"/>
      <c r="J26" s="75"/>
    </row>
    <row r="27" spans="1:13" ht="20.100000000000001" customHeight="1">
      <c r="A27" s="76"/>
      <c r="B27" s="77"/>
      <c r="C27" s="77"/>
      <c r="D27" s="78"/>
      <c r="J27" s="75"/>
    </row>
    <row r="28" spans="1:13" ht="20.100000000000001" customHeight="1">
      <c r="A28" s="76"/>
      <c r="B28" s="77"/>
      <c r="C28" s="77"/>
      <c r="D28" s="78"/>
      <c r="E28" s="78"/>
      <c r="F28" s="78"/>
      <c r="G28" s="78"/>
      <c r="H28" s="78"/>
      <c r="I28" s="78"/>
      <c r="J28" s="75"/>
    </row>
    <row r="29" spans="1:13" ht="20.100000000000001" customHeight="1">
      <c r="A29" s="76"/>
      <c r="B29" s="77"/>
      <c r="C29" s="77"/>
      <c r="D29" s="78"/>
      <c r="E29" s="78"/>
      <c r="F29" s="78"/>
      <c r="G29" s="78"/>
      <c r="H29" s="78"/>
      <c r="I29" s="78"/>
      <c r="J29" s="75"/>
    </row>
    <row r="30" spans="1:13" ht="20.100000000000001" customHeight="1">
      <c r="A30" s="76"/>
      <c r="B30" s="77"/>
      <c r="C30" s="77"/>
      <c r="D30" s="78"/>
      <c r="E30" s="78"/>
      <c r="F30" s="78"/>
      <c r="G30" s="78"/>
      <c r="H30" s="78"/>
      <c r="I30" s="78"/>
      <c r="J30" s="75"/>
    </row>
    <row r="31" spans="1:13" ht="20.100000000000001" customHeight="1">
      <c r="A31" s="76"/>
      <c r="B31" s="77"/>
      <c r="C31" s="77"/>
      <c r="D31" s="78"/>
      <c r="E31" s="78"/>
      <c r="F31" s="78"/>
      <c r="G31" s="78"/>
      <c r="H31" s="78"/>
      <c r="I31" s="78"/>
      <c r="J31" s="75"/>
    </row>
    <row r="32" spans="1:13" ht="20.100000000000001" customHeight="1">
      <c r="A32" s="76"/>
      <c r="B32" s="77"/>
      <c r="C32" s="77"/>
      <c r="D32" s="78"/>
      <c r="E32" s="78"/>
      <c r="F32" s="78"/>
      <c r="G32" s="78"/>
      <c r="H32" s="78"/>
      <c r="I32" s="78"/>
      <c r="J32" s="75"/>
    </row>
    <row r="33" spans="1:10" ht="20.100000000000001" customHeight="1">
      <c r="A33" s="76"/>
      <c r="B33" s="77"/>
      <c r="C33" s="77"/>
      <c r="D33" s="78"/>
      <c r="E33" s="78"/>
      <c r="F33" s="78"/>
      <c r="G33" s="78"/>
      <c r="H33" s="78"/>
      <c r="I33" s="78"/>
      <c r="J33" s="75"/>
    </row>
    <row r="34" spans="1:10" ht="20.100000000000001" customHeight="1">
      <c r="A34" s="76"/>
      <c r="B34" s="77"/>
      <c r="C34" s="77"/>
      <c r="D34" s="78"/>
      <c r="E34" s="78"/>
      <c r="F34" s="78"/>
      <c r="G34" s="78"/>
      <c r="H34" s="78"/>
      <c r="I34" s="78"/>
      <c r="J34" s="75"/>
    </row>
    <row r="35" spans="1:10" ht="20.100000000000001" customHeight="1">
      <c r="A35" s="76"/>
      <c r="B35" s="77"/>
      <c r="C35" s="77"/>
      <c r="D35" s="78"/>
      <c r="E35" s="78"/>
      <c r="F35" s="78"/>
      <c r="G35" s="78"/>
      <c r="H35" s="78"/>
      <c r="I35" s="78"/>
      <c r="J35" s="75"/>
    </row>
    <row r="36" spans="1:10" ht="20.100000000000001" customHeight="1">
      <c r="A36" s="76"/>
      <c r="B36" s="77"/>
      <c r="C36" s="77"/>
      <c r="D36" s="78"/>
      <c r="E36" s="78"/>
      <c r="F36" s="78"/>
      <c r="G36" s="78"/>
      <c r="H36" s="78"/>
      <c r="I36" s="78"/>
      <c r="J36" s="75"/>
    </row>
    <row r="37" spans="1:10" ht="20.100000000000001" customHeight="1">
      <c r="A37" s="76"/>
      <c r="B37" s="77"/>
      <c r="C37" s="77"/>
      <c r="D37" s="78"/>
      <c r="E37" s="78"/>
      <c r="F37" s="78"/>
      <c r="G37" s="78"/>
      <c r="H37" s="78"/>
      <c r="I37" s="78"/>
      <c r="J37" s="75"/>
    </row>
    <row r="38" spans="1:10" ht="20.100000000000001" customHeight="1">
      <c r="A38" s="76"/>
      <c r="B38" s="77"/>
      <c r="C38" s="77"/>
      <c r="D38" s="78"/>
      <c r="E38" s="78"/>
      <c r="F38" s="78"/>
      <c r="G38" s="78"/>
      <c r="H38" s="78"/>
      <c r="I38" s="78"/>
      <c r="J38" s="75"/>
    </row>
    <row r="39" spans="1:10" ht="20.100000000000001" customHeight="1">
      <c r="A39" s="76"/>
      <c r="B39" s="77"/>
      <c r="C39" s="77"/>
      <c r="D39" s="78"/>
      <c r="E39" s="78"/>
      <c r="F39" s="78"/>
      <c r="G39" s="78"/>
      <c r="H39" s="78"/>
      <c r="I39" s="78"/>
      <c r="J39" s="75"/>
    </row>
    <row r="40" spans="1:10" ht="20.100000000000001" customHeight="1">
      <c r="A40" s="76"/>
      <c r="B40" s="77"/>
      <c r="C40" s="77"/>
      <c r="D40" s="78"/>
      <c r="E40" s="78"/>
      <c r="F40" s="78"/>
      <c r="G40" s="78"/>
      <c r="H40" s="78"/>
      <c r="I40" s="78"/>
      <c r="J40" s="75"/>
    </row>
    <row r="41" spans="1:10" ht="20.100000000000001" customHeight="1">
      <c r="A41" s="76"/>
      <c r="B41" s="77"/>
      <c r="C41" s="77"/>
      <c r="D41" s="78"/>
      <c r="E41" s="78"/>
      <c r="F41" s="78"/>
      <c r="G41" s="78"/>
      <c r="H41" s="78"/>
      <c r="I41" s="78"/>
      <c r="J41" s="75"/>
    </row>
    <row r="42" spans="1:10" ht="20.100000000000001" customHeight="1">
      <c r="A42" s="76"/>
      <c r="B42" s="77"/>
      <c r="C42" s="77"/>
      <c r="D42" s="78"/>
      <c r="E42" s="78"/>
      <c r="F42" s="78"/>
      <c r="G42" s="78"/>
      <c r="H42" s="78"/>
      <c r="I42" s="78"/>
      <c r="J42" s="75"/>
    </row>
    <row r="43" spans="1:10" ht="20.100000000000001" customHeight="1">
      <c r="A43" s="76"/>
      <c r="B43" s="77"/>
      <c r="C43" s="77"/>
      <c r="D43" s="78"/>
      <c r="E43" s="78"/>
      <c r="F43" s="78"/>
      <c r="G43" s="78"/>
      <c r="H43" s="78"/>
      <c r="I43" s="78"/>
      <c r="J43" s="75"/>
    </row>
    <row r="44" spans="1:10" ht="20.100000000000001" customHeight="1">
      <c r="A44" s="76"/>
    </row>
    <row r="45" spans="1:10" ht="15" customHeight="1">
      <c r="A45" s="76"/>
    </row>
    <row r="46" spans="1:10" ht="15" customHeight="1">
      <c r="A46" s="76"/>
    </row>
  </sheetData>
  <mergeCells count="3">
    <mergeCell ref="H4:J4"/>
    <mergeCell ref="A1:J1"/>
    <mergeCell ref="J5:J6"/>
  </mergeCells>
  <pageMargins left="1.1811023622047245" right="0.78740157480314965" top="0.78740157480314965" bottom="0.78740157480314965" header="0" footer="0"/>
  <pageSetup scale="78" firstPageNumber="19" fitToHeight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65"/>
  <sheetViews>
    <sheetView workbookViewId="0">
      <selection activeCell="I7" sqref="I7"/>
    </sheetView>
  </sheetViews>
  <sheetFormatPr defaultColWidth="7.875" defaultRowHeight="12.75"/>
  <cols>
    <col min="1" max="1" width="5.375" style="293" customWidth="1"/>
    <col min="2" max="2" width="31.875" style="293" customWidth="1"/>
    <col min="3" max="3" width="12.375" style="293" customWidth="1"/>
    <col min="4" max="4" width="10.375" style="293" bestFit="1" customWidth="1"/>
    <col min="5" max="5" width="11.625" style="293" customWidth="1"/>
    <col min="6" max="6" width="13.625" style="293" customWidth="1"/>
    <col min="7" max="16384" width="7.875" style="293"/>
  </cols>
  <sheetData>
    <row r="1" spans="1:12" ht="15" customHeight="1">
      <c r="A1" s="721"/>
      <c r="B1" s="812" t="s">
        <v>665</v>
      </c>
      <c r="C1" s="812"/>
      <c r="D1" s="812"/>
      <c r="E1" s="812"/>
      <c r="F1" s="812"/>
    </row>
    <row r="2" spans="1:12" s="192" customFormat="1" ht="16.5" customHeight="1">
      <c r="A2" s="717"/>
      <c r="B2" s="812"/>
      <c r="C2" s="812"/>
      <c r="D2" s="812"/>
      <c r="E2" s="812"/>
      <c r="F2" s="812"/>
    </row>
    <row r="3" spans="1:12" ht="24.95" customHeight="1">
      <c r="C3" s="668"/>
      <c r="D3" s="668"/>
      <c r="E3" s="820" t="s">
        <v>320</v>
      </c>
      <c r="F3" s="820"/>
    </row>
    <row r="4" spans="1:12" ht="15.75">
      <c r="A4" s="48"/>
      <c r="B4" s="472"/>
      <c r="C4" s="669" t="s">
        <v>2</v>
      </c>
      <c r="D4" s="669" t="s">
        <v>7</v>
      </c>
      <c r="E4" s="670" t="s">
        <v>623</v>
      </c>
      <c r="F4" s="670" t="s">
        <v>633</v>
      </c>
    </row>
    <row r="5" spans="1:12" ht="24.95" customHeight="1">
      <c r="A5" s="48"/>
      <c r="B5" s="48"/>
      <c r="C5" s="671" t="s">
        <v>536</v>
      </c>
      <c r="D5" s="671" t="s">
        <v>624</v>
      </c>
      <c r="E5" s="55" t="s">
        <v>625</v>
      </c>
      <c r="F5" s="55" t="s">
        <v>625</v>
      </c>
      <c r="H5" s="672"/>
      <c r="I5" s="295"/>
      <c r="J5" s="295"/>
      <c r="K5" s="295"/>
      <c r="L5" s="501"/>
    </row>
    <row r="6" spans="1:12" ht="24.95" customHeight="1">
      <c r="A6" s="48"/>
      <c r="B6" s="48"/>
      <c r="C6" s="708" t="s">
        <v>273</v>
      </c>
      <c r="D6" s="708" t="s">
        <v>625</v>
      </c>
      <c r="E6" s="79" t="s">
        <v>3</v>
      </c>
      <c r="F6" s="79" t="s">
        <v>634</v>
      </c>
      <c r="H6" s="672"/>
      <c r="I6" s="295"/>
      <c r="J6" s="295"/>
      <c r="K6" s="295"/>
      <c r="L6" s="501"/>
    </row>
    <row r="7" spans="1:12" ht="24.95" customHeight="1">
      <c r="A7" s="48"/>
      <c r="B7" s="48"/>
      <c r="C7" s="48"/>
      <c r="D7" s="48"/>
      <c r="E7" s="55"/>
      <c r="F7" s="55"/>
      <c r="I7" s="295"/>
      <c r="J7" s="295"/>
      <c r="K7" s="295"/>
      <c r="L7" s="501"/>
    </row>
    <row r="8" spans="1:12" ht="24.95" customHeight="1">
      <c r="A8" s="56"/>
      <c r="B8" s="56" t="s">
        <v>1</v>
      </c>
      <c r="C8" s="167">
        <v>1237880</v>
      </c>
      <c r="D8" s="167">
        <v>412820</v>
      </c>
      <c r="E8" s="164">
        <v>90.041005060198927</v>
      </c>
      <c r="F8" s="164">
        <v>5.9843122360789582</v>
      </c>
      <c r="H8" s="500"/>
      <c r="I8" s="499"/>
      <c r="J8" s="295"/>
      <c r="K8" s="295"/>
      <c r="L8" s="501"/>
    </row>
    <row r="9" spans="1:12" ht="24.95" customHeight="1">
      <c r="A9" s="80"/>
      <c r="B9" s="80" t="s">
        <v>31</v>
      </c>
      <c r="C9" s="167">
        <v>670550</v>
      </c>
      <c r="D9" s="167">
        <v>175150</v>
      </c>
      <c r="E9" s="164">
        <v>97.09518265979267</v>
      </c>
      <c r="F9" s="164">
        <v>4.1252920560747661</v>
      </c>
      <c r="I9" s="295"/>
      <c r="J9" s="295"/>
      <c r="K9" s="295"/>
      <c r="L9" s="501"/>
    </row>
    <row r="10" spans="1:12" ht="24.95" customHeight="1">
      <c r="A10" s="81"/>
      <c r="B10" s="90" t="s">
        <v>32</v>
      </c>
      <c r="C10" s="168">
        <v>625900</v>
      </c>
      <c r="D10" s="169">
        <v>168500</v>
      </c>
      <c r="E10" s="165">
        <v>99.498080897549457</v>
      </c>
      <c r="F10" s="165">
        <v>5.4836694047045658</v>
      </c>
      <c r="I10" s="295"/>
      <c r="J10" s="295"/>
      <c r="K10" s="295"/>
      <c r="L10" s="501"/>
    </row>
    <row r="11" spans="1:12" ht="24.95" customHeight="1">
      <c r="A11" s="81"/>
      <c r="B11" s="91" t="s">
        <v>103</v>
      </c>
      <c r="C11" s="170">
        <v>15000</v>
      </c>
      <c r="D11" s="170">
        <v>9580</v>
      </c>
      <c r="E11" s="166">
        <v>34.647377938517174</v>
      </c>
      <c r="F11" s="166">
        <v>2.9476923076923076</v>
      </c>
      <c r="I11" s="295"/>
      <c r="J11" s="295"/>
      <c r="K11" s="295"/>
      <c r="L11" s="501"/>
    </row>
    <row r="12" spans="1:12" ht="24.95" customHeight="1">
      <c r="A12" s="81"/>
      <c r="B12" s="92" t="s">
        <v>104</v>
      </c>
      <c r="C12" s="171">
        <v>2100</v>
      </c>
      <c r="D12" s="171">
        <v>1450</v>
      </c>
      <c r="E12" s="166">
        <v>185.89743589743591</v>
      </c>
      <c r="F12" s="166">
        <v>0.14499999999999999</v>
      </c>
      <c r="H12" s="672"/>
      <c r="I12" s="295"/>
      <c r="J12" s="295"/>
      <c r="K12" s="295"/>
      <c r="L12" s="501"/>
    </row>
    <row r="13" spans="1:12" ht="24.95" customHeight="1">
      <c r="A13" s="81"/>
      <c r="B13" s="90" t="s">
        <v>105</v>
      </c>
      <c r="C13" s="171">
        <v>1950</v>
      </c>
      <c r="D13" s="171">
        <v>4500</v>
      </c>
      <c r="E13" s="166">
        <v>102.27272727272727</v>
      </c>
      <c r="F13" s="166">
        <v>3</v>
      </c>
      <c r="I13" s="295"/>
      <c r="J13" s="295"/>
      <c r="K13" s="295"/>
      <c r="L13" s="501"/>
    </row>
    <row r="14" spans="1:12" ht="24.95" customHeight="1">
      <c r="A14" s="81"/>
      <c r="B14" s="92" t="s">
        <v>106</v>
      </c>
      <c r="C14" s="171">
        <v>2500</v>
      </c>
      <c r="D14" s="171">
        <v>700</v>
      </c>
      <c r="E14" s="166">
        <v>106.06060606060606</v>
      </c>
      <c r="F14" s="166">
        <v>3.0434782608695654</v>
      </c>
      <c r="I14" s="295"/>
      <c r="J14" s="295"/>
      <c r="K14" s="295"/>
      <c r="L14" s="501"/>
    </row>
    <row r="15" spans="1:12" ht="24.95" customHeight="1">
      <c r="A15" s="81"/>
      <c r="B15" s="90" t="s">
        <v>107</v>
      </c>
      <c r="C15" s="171">
        <v>38100</v>
      </c>
      <c r="D15" s="171">
        <v>0</v>
      </c>
      <c r="E15" s="166">
        <v>0</v>
      </c>
      <c r="F15" s="166" t="s">
        <v>130</v>
      </c>
      <c r="I15" s="295"/>
      <c r="J15" s="295"/>
      <c r="K15" s="295"/>
      <c r="L15" s="501"/>
    </row>
    <row r="16" spans="1:12" ht="24.95" customHeight="1">
      <c r="A16" s="80"/>
      <c r="B16" s="80" t="s">
        <v>33</v>
      </c>
      <c r="C16" s="167">
        <v>96730</v>
      </c>
      <c r="D16" s="167">
        <v>117400</v>
      </c>
      <c r="E16" s="164">
        <v>47.440093748737219</v>
      </c>
      <c r="F16" s="164">
        <v>9.3583100836986848</v>
      </c>
      <c r="I16" s="295"/>
      <c r="J16" s="295"/>
      <c r="K16" s="295"/>
      <c r="L16" s="501"/>
    </row>
    <row r="17" spans="1:12" ht="24.95" customHeight="1">
      <c r="A17" s="326"/>
      <c r="B17" s="83" t="s">
        <v>48</v>
      </c>
      <c r="C17" s="168">
        <v>65950</v>
      </c>
      <c r="D17" s="169">
        <v>59750</v>
      </c>
      <c r="E17" s="165">
        <v>42.988704223325421</v>
      </c>
      <c r="F17" s="165">
        <v>9.5722524831784686</v>
      </c>
      <c r="H17" s="672"/>
      <c r="I17" s="295"/>
      <c r="J17" s="295"/>
      <c r="K17" s="295"/>
      <c r="L17" s="501"/>
    </row>
    <row r="18" spans="1:12" ht="24.95" customHeight="1">
      <c r="A18" s="326"/>
      <c r="B18" s="91" t="s">
        <v>103</v>
      </c>
      <c r="C18" s="170">
        <v>2710</v>
      </c>
      <c r="D18" s="170">
        <v>59750</v>
      </c>
      <c r="E18" s="166">
        <v>42.988704223325421</v>
      </c>
      <c r="F18" s="166">
        <v>9.5722524831784686</v>
      </c>
      <c r="I18" s="295"/>
      <c r="J18" s="295"/>
      <c r="K18" s="295"/>
      <c r="L18" s="501"/>
    </row>
    <row r="19" spans="1:12" ht="24.95" customHeight="1">
      <c r="A19" s="80"/>
      <c r="B19" s="90" t="s">
        <v>108</v>
      </c>
      <c r="C19" s="171">
        <v>30780</v>
      </c>
      <c r="D19" s="171">
        <v>57650</v>
      </c>
      <c r="E19" s="166">
        <v>53.143436578171091</v>
      </c>
      <c r="F19" s="166">
        <v>9.1464382040298275</v>
      </c>
      <c r="I19" s="295"/>
      <c r="J19" s="295"/>
      <c r="K19" s="295"/>
      <c r="L19" s="501"/>
    </row>
    <row r="20" spans="1:12" ht="24.95" customHeight="1">
      <c r="A20" s="80"/>
      <c r="B20" s="90" t="s">
        <v>107</v>
      </c>
      <c r="C20" s="171">
        <v>0</v>
      </c>
      <c r="D20" s="171">
        <v>0</v>
      </c>
      <c r="E20" s="166" t="s">
        <v>130</v>
      </c>
      <c r="F20" s="166" t="s">
        <v>130</v>
      </c>
      <c r="I20" s="295"/>
      <c r="J20" s="295"/>
      <c r="K20" s="295"/>
      <c r="L20" s="501"/>
    </row>
    <row r="21" spans="1:12" ht="24.95" customHeight="1">
      <c r="A21" s="80"/>
      <c r="B21" s="80" t="s">
        <v>34</v>
      </c>
      <c r="C21" s="172">
        <v>470600</v>
      </c>
      <c r="D21" s="172">
        <v>120270</v>
      </c>
      <c r="E21" s="164">
        <v>392.78249510124101</v>
      </c>
      <c r="F21" s="164">
        <v>8.6023274277417361</v>
      </c>
      <c r="I21" s="295"/>
      <c r="J21" s="295"/>
      <c r="K21" s="295"/>
      <c r="L21" s="501"/>
    </row>
    <row r="22" spans="1:12" ht="24.95" customHeight="1">
      <c r="A22" s="80"/>
      <c r="B22" s="83" t="s">
        <v>49</v>
      </c>
      <c r="C22" s="168">
        <v>470600</v>
      </c>
      <c r="D22" s="168">
        <v>72250</v>
      </c>
      <c r="E22" s="165">
        <v>235.95689092096671</v>
      </c>
      <c r="F22" s="165">
        <v>8.4920075223319227</v>
      </c>
    </row>
    <row r="23" spans="1:12" ht="22.5" customHeight="1">
      <c r="A23" s="80"/>
      <c r="B23" s="91" t="s">
        <v>103</v>
      </c>
      <c r="C23" s="170">
        <v>17400</v>
      </c>
      <c r="D23" s="170">
        <v>72250</v>
      </c>
      <c r="E23" s="166">
        <v>235.95689092096671</v>
      </c>
      <c r="F23" s="166">
        <v>8.4920075223319227</v>
      </c>
    </row>
    <row r="24" spans="1:12" ht="22.5" customHeight="1">
      <c r="A24" s="59"/>
      <c r="B24" s="90" t="s">
        <v>109</v>
      </c>
      <c r="C24" s="168">
        <v>0</v>
      </c>
      <c r="D24" s="169">
        <v>48020</v>
      </c>
      <c r="E24" s="166" t="s">
        <v>130</v>
      </c>
      <c r="F24" s="166">
        <v>8.7738210520545934</v>
      </c>
    </row>
    <row r="25" spans="1:12" ht="22.5" customHeight="1">
      <c r="A25" s="59"/>
      <c r="B25" s="90" t="s">
        <v>107</v>
      </c>
      <c r="C25" s="168">
        <v>0</v>
      </c>
      <c r="D25" s="168">
        <v>0</v>
      </c>
      <c r="E25" s="165" t="s">
        <v>130</v>
      </c>
      <c r="F25" s="165" t="s">
        <v>130</v>
      </c>
    </row>
    <row r="26" spans="1:12" ht="20.100000000000001" customHeight="1"/>
    <row r="27" spans="1:12" ht="20.100000000000001" customHeight="1"/>
    <row r="28" spans="1:12" ht="20.100000000000001" customHeight="1">
      <c r="B28" s="296"/>
      <c r="C28" s="296"/>
      <c r="D28" s="297"/>
    </row>
    <row r="29" spans="1:12" ht="20.100000000000001" customHeight="1">
      <c r="A29" s="298"/>
      <c r="B29" s="296"/>
      <c r="C29" s="296"/>
      <c r="D29" s="297"/>
    </row>
    <row r="30" spans="1:12" ht="20.100000000000001" customHeight="1"/>
    <row r="31" spans="1:12" ht="20.100000000000001" customHeight="1">
      <c r="A31" s="299"/>
      <c r="B31" s="296"/>
      <c r="C31" s="296"/>
      <c r="D31" s="297"/>
    </row>
    <row r="32" spans="1:12" ht="20.100000000000001" customHeight="1"/>
    <row r="33" spans="1:4" ht="20.100000000000001" customHeight="1">
      <c r="A33" s="299"/>
      <c r="B33" s="296"/>
      <c r="C33" s="296"/>
      <c r="D33" s="297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E3:F3"/>
    <mergeCell ref="B1:F2"/>
  </mergeCells>
  <pageMargins left="1.1811023622047245" right="0.78740157480314965" top="0.78740157480314965" bottom="0.78740157480314965" header="0" footer="0"/>
  <pageSetup paperSize="9" scale="88" firstPageNumber="19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T73"/>
  <sheetViews>
    <sheetView workbookViewId="0">
      <selection activeCell="Q12" sqref="Q12"/>
    </sheetView>
  </sheetViews>
  <sheetFormatPr defaultColWidth="7.875" defaultRowHeight="15.75"/>
  <cols>
    <col min="1" max="1" width="1.75" style="48" customWidth="1"/>
    <col min="2" max="2" width="32.625" style="48" customWidth="1"/>
    <col min="3" max="3" width="12" style="48" customWidth="1"/>
    <col min="4" max="6" width="12.875" style="48" customWidth="1"/>
    <col min="7" max="7" width="12.25" style="48" customWidth="1"/>
    <col min="8" max="8" width="12.875" style="48" customWidth="1"/>
    <col min="9" max="9" width="7.875" style="48"/>
    <col min="10" max="11" width="12.625" style="48" hidden="1" customWidth="1"/>
    <col min="12" max="12" width="7.875" style="48" hidden="1" customWidth="1"/>
    <col min="13" max="13" width="10.5" style="48" hidden="1" customWidth="1"/>
    <col min="14" max="14" width="8.875" style="48" bestFit="1" customWidth="1"/>
    <col min="15" max="15" width="9" style="48" bestFit="1" customWidth="1"/>
    <col min="16" max="16" width="8.875" style="48" bestFit="1" customWidth="1"/>
    <col min="17" max="18" width="7.875" style="48"/>
    <col min="19" max="20" width="8.875" style="48" bestFit="1" customWidth="1"/>
    <col min="21" max="16384" width="7.875" style="48"/>
  </cols>
  <sheetData>
    <row r="1" spans="1:20" ht="30" customHeight="1">
      <c r="A1" s="818" t="s">
        <v>514</v>
      </c>
      <c r="B1" s="818"/>
      <c r="C1" s="818"/>
      <c r="D1" s="819"/>
      <c r="E1" s="819"/>
      <c r="F1" s="819"/>
      <c r="G1" s="819"/>
      <c r="H1" s="819"/>
      <c r="I1" s="221"/>
    </row>
    <row r="2" spans="1:20" ht="20.100000000000001" customHeight="1">
      <c r="A2" s="823" t="s">
        <v>323</v>
      </c>
      <c r="B2" s="823"/>
      <c r="C2" s="823"/>
      <c r="D2" s="824"/>
      <c r="E2" s="824"/>
      <c r="F2" s="824"/>
      <c r="G2" s="824"/>
      <c r="H2" s="824"/>
      <c r="I2" s="222"/>
    </row>
    <row r="3" spans="1:20" ht="15" customHeight="1">
      <c r="A3" s="51"/>
      <c r="B3" s="51"/>
      <c r="C3" s="51"/>
      <c r="D3" s="51"/>
      <c r="E3" s="51"/>
      <c r="F3" s="51"/>
      <c r="G3" s="51"/>
    </row>
    <row r="4" spans="1:20" ht="15" customHeight="1">
      <c r="H4" s="93" t="s">
        <v>404</v>
      </c>
    </row>
    <row r="5" spans="1:20" ht="20.100000000000001" customHeight="1">
      <c r="A5" s="53"/>
      <c r="B5" s="53"/>
      <c r="C5" s="38" t="s">
        <v>2</v>
      </c>
      <c r="D5" s="38" t="s">
        <v>2</v>
      </c>
      <c r="E5" s="473" t="s">
        <v>7</v>
      </c>
      <c r="F5" s="495"/>
      <c r="G5" s="821" t="s">
        <v>74</v>
      </c>
      <c r="H5" s="822"/>
    </row>
    <row r="6" spans="1:20" ht="20.100000000000001" customHeight="1">
      <c r="C6" s="39" t="s">
        <v>533</v>
      </c>
      <c r="D6" s="39" t="s">
        <v>477</v>
      </c>
      <c r="E6" s="39" t="s">
        <v>522</v>
      </c>
      <c r="F6" s="39" t="s">
        <v>533</v>
      </c>
      <c r="G6" s="39" t="s">
        <v>478</v>
      </c>
      <c r="H6" s="39" t="s">
        <v>524</v>
      </c>
      <c r="O6" s="39"/>
      <c r="P6" s="39"/>
    </row>
    <row r="7" spans="1:20" ht="20.25" customHeight="1">
      <c r="C7" s="11" t="s">
        <v>535</v>
      </c>
      <c r="D7" s="11" t="s">
        <v>273</v>
      </c>
      <c r="E7" s="11" t="s">
        <v>273</v>
      </c>
      <c r="F7" s="11" t="s">
        <v>535</v>
      </c>
      <c r="G7" s="11" t="s">
        <v>273</v>
      </c>
      <c r="H7" s="11" t="s">
        <v>273</v>
      </c>
      <c r="J7" s="124" t="s">
        <v>119</v>
      </c>
      <c r="K7" s="124" t="s">
        <v>120</v>
      </c>
      <c r="M7" s="124" t="s">
        <v>131</v>
      </c>
      <c r="O7" s="10"/>
      <c r="P7" s="10"/>
    </row>
    <row r="8" spans="1:20" ht="20.100000000000001" customHeight="1">
      <c r="C8" s="10"/>
      <c r="D8" s="10"/>
      <c r="E8" s="10"/>
      <c r="F8" s="10"/>
      <c r="G8" s="9"/>
      <c r="H8" s="9"/>
    </row>
    <row r="9" spans="1:20" ht="24.95" customHeight="1">
      <c r="A9" s="56" t="s">
        <v>1</v>
      </c>
      <c r="B9" s="57"/>
      <c r="C9" s="173">
        <v>1339667</v>
      </c>
      <c r="D9" s="173">
        <v>2088973</v>
      </c>
      <c r="E9" s="173">
        <v>2152775.7000000002</v>
      </c>
      <c r="F9" s="164">
        <v>107.36222733584012</v>
      </c>
      <c r="G9" s="496">
        <v>112.89890742278025</v>
      </c>
      <c r="H9" s="496">
        <v>69.642769450651201</v>
      </c>
      <c r="I9" s="58"/>
      <c r="J9" s="126">
        <v>1247667.318338718</v>
      </c>
      <c r="K9" s="126">
        <v>1311740.0000000002</v>
      </c>
      <c r="L9" s="49"/>
      <c r="M9" s="126">
        <v>2648192</v>
      </c>
      <c r="O9" s="153"/>
      <c r="P9" s="153"/>
      <c r="S9" s="125"/>
      <c r="T9" s="125"/>
    </row>
    <row r="10" spans="1:20" ht="24.95" customHeight="1">
      <c r="A10" s="80" t="s">
        <v>31</v>
      </c>
      <c r="B10" s="81"/>
      <c r="C10" s="173">
        <v>478673</v>
      </c>
      <c r="D10" s="173">
        <v>821820</v>
      </c>
      <c r="E10" s="173">
        <v>1335245.7</v>
      </c>
      <c r="F10" s="164">
        <v>93.452855090119641</v>
      </c>
      <c r="G10" s="496">
        <v>100.58663911963741</v>
      </c>
      <c r="H10" s="496">
        <v>82.951157281864624</v>
      </c>
      <c r="I10" s="82"/>
      <c r="J10" s="126">
        <v>929920.31833871803</v>
      </c>
      <c r="K10" s="126">
        <v>861921</v>
      </c>
      <c r="L10" s="49"/>
      <c r="M10" s="126">
        <v>1820340</v>
      </c>
      <c r="N10" s="125"/>
      <c r="O10" s="153"/>
      <c r="P10" s="153"/>
    </row>
    <row r="11" spans="1:20" ht="24.95" customHeight="1">
      <c r="A11" s="81"/>
      <c r="B11" s="90" t="s">
        <v>32</v>
      </c>
      <c r="C11" s="174">
        <v>361663</v>
      </c>
      <c r="D11" s="174">
        <v>375770</v>
      </c>
      <c r="E11" s="174">
        <v>678396</v>
      </c>
      <c r="F11" s="165">
        <v>76.228164098067651</v>
      </c>
      <c r="G11" s="497">
        <v>64.460405491408309</v>
      </c>
      <c r="H11" s="497">
        <v>69.440409766343521</v>
      </c>
      <c r="I11" s="82"/>
      <c r="J11" s="125">
        <v>907256.86833871808</v>
      </c>
      <c r="K11" s="125">
        <v>838226</v>
      </c>
      <c r="L11" s="49"/>
      <c r="M11" s="125">
        <v>1801360</v>
      </c>
      <c r="O11" s="152"/>
      <c r="P11" s="152"/>
    </row>
    <row r="12" spans="1:20" ht="24.95" customHeight="1">
      <c r="A12" s="81"/>
      <c r="B12" s="91" t="s">
        <v>103</v>
      </c>
      <c r="C12" s="174">
        <v>76915</v>
      </c>
      <c r="D12" s="174">
        <v>249400</v>
      </c>
      <c r="E12" s="174">
        <v>190543</v>
      </c>
      <c r="F12" s="165">
        <v>94.898210980876001</v>
      </c>
      <c r="G12" s="241">
        <v>215</v>
      </c>
      <c r="H12" s="241">
        <v>90.532142348078125</v>
      </c>
      <c r="I12" s="82"/>
      <c r="J12" s="125">
        <v>2200</v>
      </c>
      <c r="K12" s="125">
        <v>18600</v>
      </c>
      <c r="L12" s="49"/>
      <c r="M12" s="125">
        <v>2140</v>
      </c>
      <c r="O12" s="152"/>
      <c r="P12" s="152"/>
    </row>
    <row r="13" spans="1:20" ht="24.95" customHeight="1">
      <c r="A13" s="81"/>
      <c r="B13" s="92" t="s">
        <v>104</v>
      </c>
      <c r="C13" s="174">
        <v>23760</v>
      </c>
      <c r="D13" s="174">
        <v>63400</v>
      </c>
      <c r="E13" s="174">
        <v>52648.7</v>
      </c>
      <c r="F13" s="165">
        <v>1466.6666666666667</v>
      </c>
      <c r="G13" s="241">
        <v>546.55172413793105</v>
      </c>
      <c r="H13" s="241">
        <v>32.507224005927391</v>
      </c>
      <c r="I13" s="82"/>
      <c r="J13" s="125">
        <v>13194.2</v>
      </c>
      <c r="K13" s="125">
        <v>13547</v>
      </c>
      <c r="L13" s="49"/>
      <c r="M13" s="125">
        <v>14000</v>
      </c>
      <c r="O13" s="152"/>
      <c r="P13" s="152"/>
    </row>
    <row r="14" spans="1:20" ht="24.95" customHeight="1">
      <c r="A14" s="81"/>
      <c r="B14" s="90" t="s">
        <v>105</v>
      </c>
      <c r="C14" s="174">
        <v>16250</v>
      </c>
      <c r="D14" s="174">
        <v>33700</v>
      </c>
      <c r="E14" s="174">
        <v>47000</v>
      </c>
      <c r="F14" s="165">
        <v>180.15521064301552</v>
      </c>
      <c r="G14" s="241">
        <v>50.867924528301884</v>
      </c>
      <c r="H14" s="241">
        <v>28.462423545085692</v>
      </c>
      <c r="I14" s="82"/>
      <c r="J14" s="125">
        <v>9469.25</v>
      </c>
      <c r="K14" s="125">
        <v>10148</v>
      </c>
      <c r="L14" s="49"/>
      <c r="M14" s="125">
        <v>4980</v>
      </c>
      <c r="O14" s="152"/>
      <c r="P14" s="152"/>
    </row>
    <row r="15" spans="1:20" ht="24.95" customHeight="1">
      <c r="A15" s="81"/>
      <c r="B15" s="92" t="s">
        <v>106</v>
      </c>
      <c r="C15" s="174">
        <v>2520</v>
      </c>
      <c r="D15" s="174">
        <v>4050</v>
      </c>
      <c r="E15" s="174">
        <v>5801</v>
      </c>
      <c r="F15" s="165">
        <v>122.33009708737863</v>
      </c>
      <c r="G15" s="241">
        <v>123.47560975609757</v>
      </c>
      <c r="H15" s="241">
        <v>118.14663951120163</v>
      </c>
      <c r="I15" s="62"/>
      <c r="J15" s="125">
        <v>0</v>
      </c>
      <c r="K15" s="125">
        <v>0</v>
      </c>
      <c r="L15" s="49"/>
      <c r="M15" s="130" t="s">
        <v>130</v>
      </c>
      <c r="O15" s="152"/>
      <c r="P15" s="152"/>
    </row>
    <row r="16" spans="1:20" ht="24.95" customHeight="1">
      <c r="A16" s="81"/>
      <c r="B16" s="90" t="s">
        <v>107</v>
      </c>
      <c r="C16" s="174">
        <v>74480</v>
      </c>
      <c r="D16" s="174">
        <v>344900</v>
      </c>
      <c r="E16" s="174">
        <v>551400</v>
      </c>
      <c r="F16" s="165">
        <v>297.20670391061452</v>
      </c>
      <c r="G16" s="241">
        <v>225.4985289310232</v>
      </c>
      <c r="H16" s="241">
        <v>183.35383899178663</v>
      </c>
      <c r="I16" s="62"/>
      <c r="J16" s="125">
        <v>0</v>
      </c>
      <c r="K16" s="125">
        <v>0</v>
      </c>
      <c r="L16" s="49"/>
      <c r="M16" s="130" t="s">
        <v>130</v>
      </c>
      <c r="O16" s="152"/>
      <c r="P16" s="152"/>
    </row>
    <row r="17" spans="1:16" ht="24.95" customHeight="1">
      <c r="A17" s="80" t="s">
        <v>33</v>
      </c>
      <c r="B17" s="83"/>
      <c r="C17" s="173">
        <v>623424</v>
      </c>
      <c r="D17" s="173">
        <v>534440</v>
      </c>
      <c r="E17" s="173">
        <v>562883</v>
      </c>
      <c r="F17" s="164">
        <v>97.270014770149928</v>
      </c>
      <c r="G17" s="496">
        <v>70.521016830618393</v>
      </c>
      <c r="H17" s="496">
        <v>60.09559641529458</v>
      </c>
      <c r="I17" s="62"/>
      <c r="J17" s="126">
        <v>223665</v>
      </c>
      <c r="K17" s="126">
        <v>345065</v>
      </c>
      <c r="L17" s="49"/>
      <c r="M17" s="126">
        <v>633779</v>
      </c>
      <c r="O17" s="153"/>
      <c r="P17" s="153"/>
    </row>
    <row r="18" spans="1:16" ht="24.95" customHeight="1">
      <c r="A18" s="86"/>
      <c r="B18" s="83" t="s">
        <v>48</v>
      </c>
      <c r="C18" s="174">
        <v>349249</v>
      </c>
      <c r="D18" s="174">
        <v>272180</v>
      </c>
      <c r="E18" s="174">
        <v>284380</v>
      </c>
      <c r="F18" s="165">
        <v>54.49173498046288</v>
      </c>
      <c r="G18" s="497">
        <v>35.914995810488954</v>
      </c>
      <c r="H18" s="497">
        <v>30.361523990920798</v>
      </c>
      <c r="I18" s="62"/>
      <c r="J18" s="125">
        <v>220915</v>
      </c>
      <c r="K18" s="125">
        <v>332430</v>
      </c>
      <c r="L18" s="49"/>
      <c r="M18" s="125">
        <v>633779</v>
      </c>
      <c r="O18" s="152"/>
      <c r="P18" s="152"/>
    </row>
    <row r="19" spans="1:16" ht="24.95" customHeight="1">
      <c r="A19" s="86"/>
      <c r="B19" s="91" t="s">
        <v>103</v>
      </c>
      <c r="C19" s="174">
        <v>349249</v>
      </c>
      <c r="D19" s="174">
        <v>272180</v>
      </c>
      <c r="E19" s="174">
        <v>251020</v>
      </c>
      <c r="F19" s="165">
        <v>770.79894063120719</v>
      </c>
      <c r="G19" s="241">
        <v>222.551103843009</v>
      </c>
      <c r="H19" s="241">
        <v>54.280462752730024</v>
      </c>
      <c r="I19" s="62"/>
      <c r="J19" s="125">
        <v>0</v>
      </c>
      <c r="K19" s="125">
        <v>2804</v>
      </c>
      <c r="L19" s="49"/>
      <c r="M19" s="130" t="s">
        <v>130</v>
      </c>
      <c r="O19" s="152"/>
      <c r="P19" s="152"/>
    </row>
    <row r="20" spans="1:16" ht="24.95" customHeight="1">
      <c r="A20" s="80"/>
      <c r="B20" s="90" t="s">
        <v>108</v>
      </c>
      <c r="C20" s="174">
        <v>274175</v>
      </c>
      <c r="D20" s="174">
        <v>262260</v>
      </c>
      <c r="E20" s="174">
        <v>278503</v>
      </c>
      <c r="F20" s="165" t="s">
        <v>388</v>
      </c>
      <c r="G20" s="165" t="s">
        <v>388</v>
      </c>
      <c r="H20" s="165" t="s">
        <v>388</v>
      </c>
      <c r="I20" s="65"/>
      <c r="J20" s="125">
        <v>2750</v>
      </c>
      <c r="K20" s="125">
        <v>12635</v>
      </c>
      <c r="L20" s="49"/>
      <c r="M20" s="130" t="s">
        <v>130</v>
      </c>
      <c r="O20" s="152"/>
      <c r="P20" s="152"/>
    </row>
    <row r="21" spans="1:16" ht="24.95" customHeight="1">
      <c r="A21" s="80"/>
      <c r="B21" s="90" t="s">
        <v>107</v>
      </c>
      <c r="C21" s="174">
        <v>0</v>
      </c>
      <c r="D21" s="174">
        <v>0</v>
      </c>
      <c r="E21" s="174">
        <v>0</v>
      </c>
      <c r="F21" s="165" t="s">
        <v>388</v>
      </c>
      <c r="G21" s="165" t="s">
        <v>388</v>
      </c>
      <c r="H21" s="165" t="s">
        <v>388</v>
      </c>
      <c r="I21" s="62"/>
      <c r="J21" s="125">
        <v>0</v>
      </c>
      <c r="K21" s="125">
        <v>0</v>
      </c>
      <c r="L21" s="49"/>
      <c r="M21" s="130" t="s">
        <v>130</v>
      </c>
      <c r="O21" s="152"/>
      <c r="P21" s="152"/>
    </row>
    <row r="22" spans="1:16" ht="24.95" customHeight="1">
      <c r="A22" s="80" t="s">
        <v>34</v>
      </c>
      <c r="B22" s="83"/>
      <c r="C22" s="173">
        <v>237570</v>
      </c>
      <c r="D22" s="173">
        <v>732713</v>
      </c>
      <c r="E22" s="173">
        <v>254647</v>
      </c>
      <c r="F22" s="164">
        <v>250.94008788237281</v>
      </c>
      <c r="G22" s="496">
        <v>266.02319265735281</v>
      </c>
      <c r="H22" s="496">
        <v>46.737426722413304</v>
      </c>
      <c r="I22" s="62"/>
      <c r="J22" s="126">
        <v>94082</v>
      </c>
      <c r="K22" s="126">
        <v>104754</v>
      </c>
      <c r="L22" s="49"/>
      <c r="M22" s="126">
        <v>194073</v>
      </c>
      <c r="O22" s="153"/>
      <c r="P22" s="153"/>
    </row>
    <row r="23" spans="1:16" ht="24.95" customHeight="1">
      <c r="A23" s="80"/>
      <c r="B23" s="83" t="s">
        <v>49</v>
      </c>
      <c r="C23" s="174">
        <v>237570</v>
      </c>
      <c r="D23" s="174">
        <v>732713</v>
      </c>
      <c r="E23" s="174">
        <v>254647</v>
      </c>
      <c r="F23" s="165">
        <v>250.94008788237281</v>
      </c>
      <c r="G23" s="497">
        <v>266.02319265735281</v>
      </c>
      <c r="H23" s="497">
        <v>46.737426722413304</v>
      </c>
      <c r="I23" s="65"/>
      <c r="J23" s="125">
        <v>94082</v>
      </c>
      <c r="K23" s="125">
        <v>104754</v>
      </c>
      <c r="L23" s="49"/>
      <c r="M23" s="125">
        <v>187603</v>
      </c>
      <c r="O23" s="152"/>
      <c r="P23" s="152"/>
    </row>
    <row r="24" spans="1:16" ht="24.95" customHeight="1">
      <c r="A24" s="80"/>
      <c r="B24" s="91" t="s">
        <v>103</v>
      </c>
      <c r="C24" s="174">
        <v>161800</v>
      </c>
      <c r="D24" s="174">
        <v>263100</v>
      </c>
      <c r="E24" s="174">
        <v>126100</v>
      </c>
      <c r="F24" s="165">
        <v>343.5244161358811</v>
      </c>
      <c r="G24" s="165">
        <v>163.11221326720397</v>
      </c>
      <c r="H24" s="165">
        <v>25.744676507217083</v>
      </c>
      <c r="I24" s="88"/>
      <c r="J24" s="125">
        <v>0</v>
      </c>
      <c r="K24" s="125">
        <v>5976</v>
      </c>
      <c r="L24" s="49"/>
      <c r="M24" s="130" t="s">
        <v>130</v>
      </c>
      <c r="O24" s="152"/>
      <c r="P24" s="152"/>
    </row>
    <row r="25" spans="1:16" ht="24.95" customHeight="1">
      <c r="A25" s="59"/>
      <c r="B25" s="90" t="s">
        <v>109</v>
      </c>
      <c r="C25" s="174">
        <v>0</v>
      </c>
      <c r="D25" s="174">
        <v>0</v>
      </c>
      <c r="E25" s="174">
        <v>0</v>
      </c>
      <c r="F25" s="165" t="s">
        <v>388</v>
      </c>
      <c r="G25" s="165" t="s">
        <v>388</v>
      </c>
      <c r="H25" s="165" t="s">
        <v>388</v>
      </c>
      <c r="I25" s="82"/>
      <c r="J25" s="125">
        <v>0</v>
      </c>
      <c r="K25" s="125">
        <v>0</v>
      </c>
      <c r="L25" s="49"/>
      <c r="M25" s="125">
        <v>6470</v>
      </c>
      <c r="O25" s="152"/>
      <c r="P25" s="152"/>
    </row>
    <row r="26" spans="1:16" ht="24.95" customHeight="1">
      <c r="A26" s="59"/>
      <c r="B26" s="90" t="s">
        <v>107</v>
      </c>
      <c r="C26" s="174">
        <v>0</v>
      </c>
      <c r="D26" s="174">
        <v>0</v>
      </c>
      <c r="E26" s="174">
        <v>0</v>
      </c>
      <c r="F26" s="165" t="s">
        <v>388</v>
      </c>
      <c r="G26" s="165" t="s">
        <v>388</v>
      </c>
      <c r="H26" s="165" t="s">
        <v>388</v>
      </c>
      <c r="I26" s="62"/>
      <c r="J26" s="125">
        <v>0</v>
      </c>
      <c r="K26" s="125">
        <v>0</v>
      </c>
      <c r="L26" s="49"/>
      <c r="M26" s="130" t="s">
        <v>130</v>
      </c>
      <c r="O26" s="152"/>
      <c r="P26" s="152"/>
    </row>
    <row r="27" spans="1:16" ht="24.95" customHeight="1">
      <c r="A27" s="59"/>
      <c r="B27" s="89"/>
      <c r="C27" s="84"/>
      <c r="D27" s="85"/>
      <c r="E27" s="85"/>
      <c r="F27" s="85"/>
      <c r="G27" s="127"/>
      <c r="H27" s="128"/>
      <c r="I27" s="62"/>
      <c r="J27" s="49"/>
      <c r="K27" s="49"/>
      <c r="L27" s="49"/>
    </row>
    <row r="28" spans="1:16" ht="20.100000000000001" customHeight="1">
      <c r="A28" s="76"/>
      <c r="B28" s="60"/>
      <c r="C28" s="75"/>
      <c r="D28" s="75"/>
      <c r="E28" s="75"/>
      <c r="F28" s="75"/>
      <c r="G28" s="127"/>
      <c r="H28" s="128"/>
      <c r="I28" s="62"/>
      <c r="J28" s="49"/>
      <c r="K28" s="49"/>
      <c r="L28" s="49"/>
    </row>
    <row r="29" spans="1:16" ht="20.100000000000001" customHeight="1">
      <c r="A29" s="76"/>
      <c r="C29" s="87"/>
      <c r="D29" s="87"/>
      <c r="E29" s="87"/>
      <c r="F29" s="87"/>
      <c r="G29" s="127"/>
      <c r="H29" s="128"/>
      <c r="I29" s="88"/>
      <c r="J29" s="49"/>
      <c r="K29" s="49"/>
      <c r="L29" s="49"/>
    </row>
    <row r="30" spans="1:16" ht="20.100000000000001" customHeight="1">
      <c r="A30" s="76"/>
      <c r="B30" s="60"/>
      <c r="C30" s="87"/>
      <c r="D30" s="87"/>
      <c r="E30" s="87"/>
      <c r="F30" s="87"/>
      <c r="G30" s="129"/>
      <c r="H30" s="129"/>
      <c r="I30" s="88"/>
      <c r="J30" s="49"/>
      <c r="K30" s="49"/>
      <c r="L30" s="49"/>
    </row>
    <row r="31" spans="1:16" ht="20.100000000000001" customHeight="1">
      <c r="A31" s="76"/>
      <c r="G31" s="129"/>
      <c r="H31" s="129"/>
      <c r="I31" s="88"/>
      <c r="J31" s="49"/>
      <c r="K31" s="49"/>
      <c r="L31" s="49"/>
    </row>
    <row r="32" spans="1:16" ht="20.100000000000001" customHeight="1">
      <c r="A32" s="76"/>
      <c r="G32" s="129"/>
      <c r="H32" s="129"/>
    </row>
    <row r="33" spans="1:9" ht="20.100000000000001" customHeight="1">
      <c r="A33" s="76"/>
      <c r="G33" s="129"/>
      <c r="H33" s="129"/>
    </row>
    <row r="34" spans="1:9" ht="20.100000000000001" customHeight="1">
      <c r="A34" s="76"/>
      <c r="G34" s="127"/>
      <c r="H34" s="128"/>
    </row>
    <row r="35" spans="1:9" ht="20.100000000000001" customHeight="1">
      <c r="A35" s="76"/>
      <c r="C35" s="87"/>
      <c r="D35" s="87"/>
      <c r="E35" s="87"/>
      <c r="F35" s="87"/>
      <c r="G35" s="127"/>
      <c r="H35" s="128"/>
    </row>
    <row r="36" spans="1:9" ht="20.100000000000001" customHeight="1">
      <c r="A36" s="76"/>
      <c r="C36" s="87"/>
      <c r="D36" s="87"/>
      <c r="E36" s="87"/>
      <c r="F36" s="87"/>
      <c r="G36" s="129"/>
      <c r="H36" s="129"/>
      <c r="I36" s="88"/>
    </row>
    <row r="37" spans="1:9" ht="20.100000000000001" customHeight="1">
      <c r="A37" s="76"/>
      <c r="B37" s="77"/>
      <c r="G37" s="127"/>
      <c r="H37" s="128"/>
      <c r="I37" s="88"/>
    </row>
    <row r="38" spans="1:9" ht="20.100000000000001" customHeight="1">
      <c r="A38" s="76"/>
      <c r="C38" s="87"/>
      <c r="D38" s="87"/>
      <c r="E38" s="87"/>
      <c r="F38" s="87"/>
      <c r="G38" s="129"/>
      <c r="H38" s="129"/>
    </row>
    <row r="39" spans="1:9" ht="20.100000000000001" customHeight="1">
      <c r="A39" s="76"/>
      <c r="B39" s="60"/>
      <c r="G39" s="127"/>
      <c r="H39" s="128"/>
      <c r="I39" s="88"/>
    </row>
    <row r="40" spans="1:9" ht="20.100000000000001" customHeight="1">
      <c r="A40" s="76"/>
      <c r="C40" s="87"/>
      <c r="D40" s="87"/>
      <c r="E40" s="87"/>
      <c r="F40" s="87"/>
      <c r="G40" s="129"/>
      <c r="H40" s="129"/>
    </row>
    <row r="41" spans="1:9" ht="20.100000000000001" customHeight="1">
      <c r="A41" s="76"/>
      <c r="B41" s="60"/>
      <c r="I41" s="88"/>
    </row>
    <row r="42" spans="1:9" ht="20.100000000000001" customHeight="1">
      <c r="A42" s="76"/>
    </row>
    <row r="43" spans="1:9" ht="20.100000000000001" customHeight="1">
      <c r="A43" s="76"/>
    </row>
    <row r="44" spans="1:9" ht="20.100000000000001" customHeight="1">
      <c r="A44" s="76"/>
    </row>
    <row r="45" spans="1:9" ht="20.100000000000001" customHeight="1">
      <c r="A45" s="76"/>
    </row>
    <row r="46" spans="1:9" ht="20.100000000000001" customHeight="1">
      <c r="A46" s="76"/>
    </row>
    <row r="47" spans="1:9" ht="20.100000000000001" customHeight="1">
      <c r="A47" s="76"/>
    </row>
    <row r="48" spans="1:9" ht="20.100000000000001" customHeight="1">
      <c r="A48" s="76"/>
    </row>
    <row r="49" spans="1:1" ht="20.100000000000001" customHeight="1">
      <c r="A49" s="76"/>
    </row>
    <row r="50" spans="1:1" ht="20.100000000000001" customHeight="1">
      <c r="A50" s="76"/>
    </row>
    <row r="51" spans="1:1" ht="20.100000000000001" customHeight="1">
      <c r="A51" s="76"/>
    </row>
    <row r="52" spans="1:1" ht="15.95" customHeight="1">
      <c r="A52" s="76"/>
    </row>
    <row r="53" spans="1:1" ht="15.95" customHeight="1">
      <c r="A53" s="76"/>
    </row>
    <row r="54" spans="1:1" ht="15.95" customHeight="1">
      <c r="A54" s="76"/>
    </row>
    <row r="55" spans="1:1" ht="15.95" customHeight="1">
      <c r="A55" s="76"/>
    </row>
    <row r="56" spans="1:1" ht="15.95" customHeight="1">
      <c r="A56" s="76"/>
    </row>
    <row r="57" spans="1:1" ht="15.95" customHeight="1">
      <c r="A57" s="76"/>
    </row>
    <row r="58" spans="1:1" ht="15.95" customHeight="1">
      <c r="A58" s="76"/>
    </row>
    <row r="59" spans="1:1" ht="15.95" customHeight="1">
      <c r="A59" s="76"/>
    </row>
    <row r="60" spans="1:1" ht="15.95" customHeight="1">
      <c r="A60" s="76"/>
    </row>
    <row r="61" spans="1:1" ht="15.95" customHeight="1">
      <c r="A61" s="76"/>
    </row>
    <row r="62" spans="1:1" ht="15.95" customHeight="1">
      <c r="A62" s="76"/>
    </row>
    <row r="63" spans="1:1" ht="15.95" customHeight="1">
      <c r="A63" s="76"/>
    </row>
    <row r="64" spans="1:1" ht="15.95" customHeight="1">
      <c r="A64" s="76"/>
    </row>
    <row r="65" spans="1:1" ht="15.95" customHeight="1">
      <c r="A65" s="76"/>
    </row>
    <row r="66" spans="1:1" ht="15.95" customHeight="1">
      <c r="A66" s="76"/>
    </row>
    <row r="67" spans="1:1" ht="15.95" customHeight="1">
      <c r="A67" s="76"/>
    </row>
    <row r="68" spans="1:1" ht="15.95" customHeight="1">
      <c r="A68" s="76"/>
    </row>
    <row r="69" spans="1:1" ht="15.95" customHeight="1">
      <c r="A69" s="76"/>
    </row>
    <row r="70" spans="1:1" ht="15.95" customHeight="1">
      <c r="A70" s="76"/>
    </row>
    <row r="71" spans="1:1" ht="15.95" customHeight="1">
      <c r="A71" s="76"/>
    </row>
    <row r="72" spans="1:1" ht="15.95" customHeight="1">
      <c r="A72" s="76"/>
    </row>
    <row r="73" spans="1:1" ht="15.95" customHeight="1">
      <c r="A73" s="76"/>
    </row>
  </sheetData>
  <mergeCells count="3">
    <mergeCell ref="G5:H5"/>
    <mergeCell ref="A1:H1"/>
    <mergeCell ref="A2:H2"/>
  </mergeCells>
  <pageMargins left="1.1811023622047245" right="0.78740157480314965" top="0.78740157480314965" bottom="0.78740157480314965" header="0" footer="0"/>
  <pageSetup paperSize="9" scale="89" firstPageNumber="19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M29"/>
  <sheetViews>
    <sheetView topLeftCell="A7" zoomScaleNormal="100" workbookViewId="0">
      <selection sqref="A1:I23"/>
    </sheetView>
  </sheetViews>
  <sheetFormatPr defaultRowHeight="15.75"/>
  <cols>
    <col min="1" max="1" width="30.25" customWidth="1"/>
    <col min="2" max="2" width="7.375" customWidth="1"/>
    <col min="3" max="3" width="8.625" customWidth="1"/>
    <col min="4" max="4" width="12.875" customWidth="1"/>
    <col min="5" max="5" width="10.75" customWidth="1"/>
    <col min="6" max="6" width="9.625" customWidth="1"/>
    <col min="7" max="7" width="11" customWidth="1"/>
    <col min="8" max="8" width="10.25" customWidth="1"/>
    <col min="9" max="9" width="10.625" bestFit="1" customWidth="1"/>
  </cols>
  <sheetData>
    <row r="1" spans="1:13" ht="16.5">
      <c r="A1" s="747" t="s">
        <v>635</v>
      </c>
      <c r="B1" s="747"/>
      <c r="C1" s="747"/>
      <c r="D1" s="829"/>
      <c r="E1" s="829"/>
      <c r="F1" s="829"/>
      <c r="G1" s="829"/>
      <c r="H1" s="829"/>
      <c r="I1" s="829"/>
    </row>
    <row r="2" spans="1:13">
      <c r="A2" s="246"/>
      <c r="B2" s="246"/>
      <c r="C2" s="246"/>
      <c r="D2" s="246"/>
      <c r="E2" s="247"/>
      <c r="F2" s="830"/>
      <c r="G2" s="830"/>
      <c r="H2" s="248"/>
      <c r="I2" s="248"/>
    </row>
    <row r="3" spans="1:13">
      <c r="A3" s="831"/>
      <c r="B3" s="825" t="s">
        <v>324</v>
      </c>
      <c r="C3" s="827" t="s">
        <v>325</v>
      </c>
      <c r="D3" s="825" t="s">
        <v>326</v>
      </c>
      <c r="E3" s="827" t="s">
        <v>327</v>
      </c>
      <c r="F3" s="835" t="s">
        <v>73</v>
      </c>
      <c r="G3" s="835"/>
      <c r="H3" s="835"/>
      <c r="I3" s="835"/>
    </row>
    <row r="4" spans="1:13">
      <c r="A4" s="832"/>
      <c r="B4" s="833"/>
      <c r="C4" s="834"/>
      <c r="D4" s="833"/>
      <c r="E4" s="834"/>
      <c r="F4" s="825" t="s">
        <v>324</v>
      </c>
      <c r="G4" s="827" t="s">
        <v>325</v>
      </c>
      <c r="H4" s="825" t="s">
        <v>326</v>
      </c>
      <c r="I4" s="827" t="s">
        <v>327</v>
      </c>
    </row>
    <row r="5" spans="1:13" ht="58.5" customHeight="1">
      <c r="A5" s="832"/>
      <c r="B5" s="826"/>
      <c r="C5" s="828"/>
      <c r="D5" s="826"/>
      <c r="E5" s="828"/>
      <c r="F5" s="826"/>
      <c r="G5" s="828"/>
      <c r="H5" s="826"/>
      <c r="I5" s="828"/>
    </row>
    <row r="6" spans="1:13" ht="31.5">
      <c r="A6" s="232" t="s">
        <v>207</v>
      </c>
      <c r="B6" s="300">
        <v>3</v>
      </c>
      <c r="C6" s="300">
        <v>1</v>
      </c>
      <c r="D6" s="301">
        <v>160.22300000000001</v>
      </c>
      <c r="E6" s="302">
        <v>70.2</v>
      </c>
      <c r="F6" s="303">
        <v>300</v>
      </c>
      <c r="G6" s="303" t="s">
        <v>130</v>
      </c>
      <c r="H6" s="301">
        <v>1068.1533333333334</v>
      </c>
      <c r="I6" s="301" t="s">
        <v>130</v>
      </c>
      <c r="K6" s="303"/>
      <c r="L6" s="217"/>
    </row>
    <row r="7" spans="1:13">
      <c r="A7" s="250" t="s">
        <v>188</v>
      </c>
      <c r="B7" s="300">
        <v>3</v>
      </c>
      <c r="C7" s="300">
        <v>1</v>
      </c>
      <c r="D7" s="301">
        <v>160.22300000000001</v>
      </c>
      <c r="E7" s="302">
        <v>70.2</v>
      </c>
      <c r="F7" s="303">
        <v>300</v>
      </c>
      <c r="G7" s="303" t="s">
        <v>130</v>
      </c>
      <c r="H7" s="301">
        <v>1068.1533333333334</v>
      </c>
      <c r="I7" s="301" t="s">
        <v>130</v>
      </c>
      <c r="K7" s="303"/>
    </row>
    <row r="8" spans="1:13">
      <c r="A8" s="216" t="s">
        <v>208</v>
      </c>
      <c r="B8" s="303">
        <v>0</v>
      </c>
      <c r="C8" s="303">
        <v>0</v>
      </c>
      <c r="D8" s="303">
        <v>0</v>
      </c>
      <c r="E8" s="303">
        <v>0</v>
      </c>
      <c r="F8" s="303">
        <v>0</v>
      </c>
      <c r="G8" s="303">
        <v>0</v>
      </c>
      <c r="H8" s="303">
        <v>0</v>
      </c>
      <c r="I8" s="303">
        <v>0</v>
      </c>
      <c r="K8" s="304"/>
    </row>
    <row r="9" spans="1:13">
      <c r="A9" s="216" t="s">
        <v>59</v>
      </c>
      <c r="B9" s="305">
        <v>2</v>
      </c>
      <c r="C9" s="305">
        <v>1</v>
      </c>
      <c r="D9" s="306">
        <v>153.19999999999999</v>
      </c>
      <c r="E9" s="307">
        <v>70.2</v>
      </c>
      <c r="F9" s="304">
        <v>200</v>
      </c>
      <c r="G9" s="304" t="s">
        <v>130</v>
      </c>
      <c r="H9" s="306">
        <v>1021.3333333333333</v>
      </c>
      <c r="I9" s="306" t="s">
        <v>130</v>
      </c>
      <c r="K9" s="304"/>
    </row>
    <row r="10" spans="1:13">
      <c r="A10" s="114" t="s">
        <v>57</v>
      </c>
      <c r="B10" s="305">
        <v>1</v>
      </c>
      <c r="C10" s="303">
        <v>0</v>
      </c>
      <c r="D10" s="304">
        <v>7.0229999999999997</v>
      </c>
      <c r="E10" s="303">
        <v>0</v>
      </c>
      <c r="F10" s="304" t="s">
        <v>130</v>
      </c>
      <c r="G10" s="304" t="s">
        <v>130</v>
      </c>
      <c r="H10" s="303">
        <v>0</v>
      </c>
      <c r="I10" s="304" t="s">
        <v>130</v>
      </c>
      <c r="K10" s="304"/>
    </row>
    <row r="11" spans="1:13" ht="31.5">
      <c r="A11" s="250" t="s">
        <v>209</v>
      </c>
      <c r="B11" s="308">
        <v>7</v>
      </c>
      <c r="C11" s="308">
        <v>1</v>
      </c>
      <c r="D11" s="302">
        <v>25.515999999999998</v>
      </c>
      <c r="E11" s="302">
        <v>1.246</v>
      </c>
      <c r="F11" s="302">
        <v>77.777777777777786</v>
      </c>
      <c r="G11" s="303">
        <v>25</v>
      </c>
      <c r="H11" s="303">
        <v>36.744862545182237</v>
      </c>
      <c r="I11" s="303">
        <v>6.9107043815862443</v>
      </c>
      <c r="K11" s="303"/>
      <c r="M11" s="618"/>
    </row>
    <row r="12" spans="1:13">
      <c r="A12" s="250" t="s">
        <v>210</v>
      </c>
      <c r="B12" s="308">
        <v>7</v>
      </c>
      <c r="C12" s="308">
        <v>1</v>
      </c>
      <c r="D12" s="302">
        <v>25.515999999999998</v>
      </c>
      <c r="E12" s="302">
        <v>1.246</v>
      </c>
      <c r="F12" s="302">
        <v>77.777777777777786</v>
      </c>
      <c r="G12" s="303">
        <v>25</v>
      </c>
      <c r="H12" s="303">
        <v>36.744862545182237</v>
      </c>
      <c r="I12" s="303">
        <v>6.9107043815862443</v>
      </c>
      <c r="K12" s="303"/>
    </row>
    <row r="13" spans="1:13">
      <c r="A13" s="199" t="s">
        <v>211</v>
      </c>
      <c r="B13" s="305">
        <v>0</v>
      </c>
      <c r="C13" s="303">
        <v>0</v>
      </c>
      <c r="D13" s="304">
        <v>0</v>
      </c>
      <c r="E13" s="303">
        <v>0</v>
      </c>
      <c r="F13" s="304" t="s">
        <v>130</v>
      </c>
      <c r="G13" s="304" t="s">
        <v>130</v>
      </c>
      <c r="H13" s="303">
        <v>0</v>
      </c>
      <c r="I13" s="304" t="s">
        <v>130</v>
      </c>
      <c r="K13" s="304"/>
    </row>
    <row r="14" spans="1:13">
      <c r="A14" s="199" t="s">
        <v>212</v>
      </c>
      <c r="B14" s="305">
        <v>3</v>
      </c>
      <c r="C14" s="303">
        <v>0</v>
      </c>
      <c r="D14" s="307">
        <v>9.3699999999999992</v>
      </c>
      <c r="E14" s="303">
        <v>0</v>
      </c>
      <c r="F14" s="307">
        <v>75</v>
      </c>
      <c r="G14" s="304">
        <v>0</v>
      </c>
      <c r="H14" s="304">
        <v>19.347511872806109</v>
      </c>
      <c r="I14" s="304">
        <v>0</v>
      </c>
      <c r="K14" s="304"/>
    </row>
    <row r="15" spans="1:13">
      <c r="A15" s="199" t="s">
        <v>213</v>
      </c>
      <c r="B15" s="305">
        <v>1</v>
      </c>
      <c r="C15" s="303">
        <v>0</v>
      </c>
      <c r="D15" s="307">
        <v>1.1000000000000001</v>
      </c>
      <c r="E15" s="303">
        <v>0</v>
      </c>
      <c r="F15" s="307">
        <v>50</v>
      </c>
      <c r="G15" s="304">
        <v>0</v>
      </c>
      <c r="H15" s="304">
        <v>7.051282051282052</v>
      </c>
      <c r="I15" s="306">
        <v>0</v>
      </c>
      <c r="K15" s="304"/>
    </row>
    <row r="16" spans="1:13">
      <c r="A16" s="199" t="s">
        <v>214</v>
      </c>
      <c r="B16" s="305">
        <v>2</v>
      </c>
      <c r="C16" s="305">
        <v>1</v>
      </c>
      <c r="D16" s="304">
        <v>14.546000000000001</v>
      </c>
      <c r="E16" s="304">
        <v>1.246</v>
      </c>
      <c r="F16" s="304" t="s">
        <v>130</v>
      </c>
      <c r="G16" s="304" t="s">
        <v>130</v>
      </c>
      <c r="H16" s="304" t="s">
        <v>388</v>
      </c>
      <c r="I16" s="304" t="s">
        <v>130</v>
      </c>
      <c r="K16" s="304"/>
    </row>
    <row r="17" spans="1:11">
      <c r="A17" s="199" t="s">
        <v>215</v>
      </c>
      <c r="B17" s="305">
        <v>1</v>
      </c>
      <c r="C17" s="305"/>
      <c r="D17" s="304">
        <v>0.5</v>
      </c>
      <c r="E17" s="304"/>
      <c r="F17" s="304">
        <v>33.333333333333336</v>
      </c>
      <c r="G17" s="304" t="s">
        <v>130</v>
      </c>
      <c r="H17" s="304">
        <v>9.2404361485862143</v>
      </c>
      <c r="I17" s="304" t="s">
        <v>130</v>
      </c>
      <c r="K17" s="304"/>
    </row>
    <row r="18" spans="1:11">
      <c r="A18" s="250" t="s">
        <v>188</v>
      </c>
      <c r="B18" s="300">
        <v>7</v>
      </c>
      <c r="C18" s="300">
        <v>1</v>
      </c>
      <c r="D18" s="302">
        <v>25.52</v>
      </c>
      <c r="E18" s="302">
        <v>1.25</v>
      </c>
      <c r="F18" s="302">
        <v>77.777777777777786</v>
      </c>
      <c r="G18" s="303">
        <v>25</v>
      </c>
      <c r="H18" s="303">
        <v>36.750622830892411</v>
      </c>
      <c r="I18" s="303">
        <v>6.9328896283971151</v>
      </c>
      <c r="K18" s="303"/>
    </row>
    <row r="19" spans="1:11">
      <c r="A19" s="216" t="s">
        <v>208</v>
      </c>
      <c r="B19" s="305">
        <v>0</v>
      </c>
      <c r="C19" s="303">
        <v>0</v>
      </c>
      <c r="D19" s="303">
        <v>0</v>
      </c>
      <c r="E19" s="303">
        <v>0</v>
      </c>
      <c r="F19" s="303">
        <v>0</v>
      </c>
      <c r="G19" s="303">
        <v>0</v>
      </c>
      <c r="H19" s="303">
        <v>0</v>
      </c>
      <c r="I19" s="303">
        <v>0</v>
      </c>
      <c r="K19" s="304"/>
    </row>
    <row r="20" spans="1:11">
      <c r="A20" s="216" t="s">
        <v>328</v>
      </c>
      <c r="B20" s="305">
        <v>7</v>
      </c>
      <c r="C20" s="305">
        <v>1</v>
      </c>
      <c r="D20" s="307">
        <v>25.52</v>
      </c>
      <c r="E20" s="307">
        <v>1.25</v>
      </c>
      <c r="F20" s="307">
        <v>77.777777777777786</v>
      </c>
      <c r="G20" s="304">
        <v>25</v>
      </c>
      <c r="H20" s="304">
        <v>36.750622830892411</v>
      </c>
      <c r="I20" s="304">
        <v>6.9328896283971151</v>
      </c>
      <c r="K20" s="304"/>
    </row>
    <row r="21" spans="1:11">
      <c r="A21" s="216" t="s">
        <v>57</v>
      </c>
      <c r="B21" s="305">
        <v>0</v>
      </c>
      <c r="C21" s="303">
        <v>0</v>
      </c>
      <c r="D21" s="303">
        <v>0</v>
      </c>
      <c r="E21" s="303">
        <v>0</v>
      </c>
      <c r="F21" s="303">
        <v>0</v>
      </c>
      <c r="G21" s="303">
        <v>0</v>
      </c>
      <c r="H21" s="303">
        <v>0</v>
      </c>
      <c r="I21" s="303">
        <v>0</v>
      </c>
      <c r="K21" s="304"/>
    </row>
    <row r="22" spans="1:11">
      <c r="A22" s="156"/>
      <c r="B22" s="156"/>
      <c r="C22" s="156"/>
      <c r="D22" s="156"/>
      <c r="E22" s="156"/>
      <c r="F22" s="156"/>
      <c r="G22" s="156"/>
      <c r="H22" s="156"/>
      <c r="I22" s="156"/>
    </row>
    <row r="23" spans="1:11">
      <c r="A23" s="205" t="s">
        <v>636</v>
      </c>
      <c r="B23" s="202"/>
      <c r="C23" s="202"/>
      <c r="D23" s="202"/>
      <c r="E23" s="202"/>
      <c r="F23" s="202"/>
      <c r="G23" s="202"/>
      <c r="H23" s="202"/>
      <c r="I23" s="202"/>
    </row>
    <row r="24" spans="1:11">
      <c r="A24" s="156"/>
      <c r="B24" s="156"/>
      <c r="C24" s="156"/>
      <c r="D24" s="156"/>
      <c r="E24" s="156"/>
      <c r="F24" s="156"/>
      <c r="G24" s="156"/>
      <c r="H24" s="156"/>
      <c r="I24" s="156"/>
    </row>
    <row r="25" spans="1:11">
      <c r="A25" s="202"/>
      <c r="B25" s="202"/>
      <c r="C25" s="202"/>
      <c r="D25" s="202"/>
      <c r="E25" s="202"/>
      <c r="F25" s="202"/>
      <c r="G25" s="202"/>
      <c r="H25" s="202"/>
      <c r="I25" s="202"/>
    </row>
    <row r="26" spans="1:11">
      <c r="A26" s="202"/>
      <c r="B26" s="202"/>
      <c r="C26" s="202"/>
      <c r="D26" s="202"/>
      <c r="E26" s="202"/>
      <c r="F26" s="202"/>
      <c r="G26" s="202"/>
      <c r="H26" s="202"/>
      <c r="I26" s="202"/>
    </row>
    <row r="27" spans="1:11">
      <c r="A27" s="202"/>
      <c r="B27" s="202"/>
      <c r="C27" s="202"/>
      <c r="D27" s="202"/>
      <c r="E27" s="202"/>
      <c r="F27" s="202"/>
      <c r="G27" s="202"/>
      <c r="H27" s="202"/>
      <c r="I27" s="202"/>
    </row>
    <row r="28" spans="1:11">
      <c r="A28" s="202"/>
      <c r="B28" s="202"/>
      <c r="C28" s="202"/>
      <c r="D28" s="202"/>
      <c r="E28" s="202"/>
      <c r="F28" s="202"/>
      <c r="G28" s="202"/>
      <c r="H28" s="202"/>
      <c r="I28" s="202"/>
    </row>
    <row r="29" spans="1:11">
      <c r="A29" s="202"/>
      <c r="B29" s="202"/>
      <c r="C29" s="202"/>
      <c r="D29" s="202"/>
      <c r="E29" s="202"/>
      <c r="F29" s="202"/>
      <c r="G29" s="202"/>
      <c r="H29" s="202"/>
      <c r="I29" s="202"/>
    </row>
  </sheetData>
  <mergeCells count="12">
    <mergeCell ref="F4:F5"/>
    <mergeCell ref="G4:G5"/>
    <mergeCell ref="H4:H5"/>
    <mergeCell ref="I4:I5"/>
    <mergeCell ref="A1:I1"/>
    <mergeCell ref="F2:G2"/>
    <mergeCell ref="A3:A5"/>
    <mergeCell ref="B3:B5"/>
    <mergeCell ref="C3:C5"/>
    <mergeCell ref="D3:D5"/>
    <mergeCell ref="E3:E5"/>
    <mergeCell ref="F3:I3"/>
  </mergeCells>
  <pageMargins left="1.1811023622047245" right="0.78740157480314965" top="0.78740157480314965" bottom="0.78740157480314965" header="0" footer="0"/>
  <pageSetup paperSize="9" scale="6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workbookViewId="0">
      <selection activeCell="G18" sqref="G18"/>
    </sheetView>
  </sheetViews>
  <sheetFormatPr defaultColWidth="9" defaultRowHeight="24.95" customHeight="1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6.375" style="3" bestFit="1" customWidth="1"/>
    <col min="8" max="8" width="9" style="3" customWidth="1"/>
    <col min="9" max="10" width="10.125" style="3" bestFit="1" customWidth="1"/>
    <col min="11" max="16384" width="9" style="3"/>
  </cols>
  <sheetData>
    <row r="1" spans="1:12" ht="24.95" customHeight="1">
      <c r="A1" s="739" t="s">
        <v>526</v>
      </c>
      <c r="B1" s="739"/>
      <c r="C1" s="739"/>
      <c r="D1" s="739"/>
      <c r="E1" s="739"/>
      <c r="F1" s="739"/>
      <c r="G1" s="739"/>
    </row>
    <row r="2" spans="1:12" ht="24.95" customHeight="1">
      <c r="B2" s="4"/>
    </row>
    <row r="3" spans="1:12" ht="24.95" customHeight="1">
      <c r="B3" s="6"/>
      <c r="C3" s="6"/>
      <c r="D3" s="6"/>
      <c r="G3" s="227" t="s">
        <v>356</v>
      </c>
    </row>
    <row r="4" spans="1:12" ht="24.95" customHeight="1">
      <c r="A4" s="7"/>
      <c r="B4" s="743"/>
      <c r="C4" s="741" t="s">
        <v>64</v>
      </c>
      <c r="D4" s="741"/>
      <c r="E4" s="8"/>
      <c r="F4" s="742" t="s">
        <v>63</v>
      </c>
      <c r="G4" s="742"/>
    </row>
    <row r="5" spans="1:12" ht="24.95" customHeight="1">
      <c r="B5" s="744"/>
      <c r="C5" s="9" t="s">
        <v>65</v>
      </c>
      <c r="D5" s="9" t="s">
        <v>67</v>
      </c>
      <c r="E5" s="10"/>
      <c r="F5" s="9" t="s">
        <v>65</v>
      </c>
      <c r="G5" s="9" t="s">
        <v>62</v>
      </c>
    </row>
    <row r="6" spans="1:12" ht="24.95" customHeight="1">
      <c r="B6" s="744"/>
      <c r="C6" s="10" t="s">
        <v>66</v>
      </c>
      <c r="D6" s="10" t="s">
        <v>68</v>
      </c>
      <c r="E6" s="10"/>
      <c r="F6" s="10" t="s">
        <v>66</v>
      </c>
      <c r="G6" s="10" t="s">
        <v>3</v>
      </c>
    </row>
    <row r="7" spans="1:12" ht="24.95" customHeight="1">
      <c r="B7" s="744"/>
      <c r="C7" s="11"/>
      <c r="D7" s="11"/>
      <c r="E7" s="11"/>
      <c r="F7" s="12"/>
      <c r="G7" s="11" t="s">
        <v>251</v>
      </c>
    </row>
    <row r="8" spans="1:12" ht="24.95" customHeight="1">
      <c r="F8" s="13"/>
      <c r="G8" s="13"/>
    </row>
    <row r="9" spans="1:12" ht="24.95" customHeight="1">
      <c r="A9" s="740" t="s">
        <v>1</v>
      </c>
      <c r="B9" s="740"/>
      <c r="C9" s="206">
        <v>173135.64600000001</v>
      </c>
      <c r="D9" s="207">
        <v>100</v>
      </c>
      <c r="E9" s="208"/>
      <c r="F9" s="206">
        <v>104724.66207329104</v>
      </c>
      <c r="G9" s="245">
        <v>107.52048193046704</v>
      </c>
      <c r="H9" s="122"/>
      <c r="I9" s="143"/>
      <c r="J9" s="144"/>
    </row>
    <row r="10" spans="1:12" ht="24.95" customHeight="1">
      <c r="A10" s="3" t="s">
        <v>61</v>
      </c>
      <c r="C10" s="135">
        <v>9133.1509900000001</v>
      </c>
      <c r="D10" s="209">
        <v>5.2751418907692758</v>
      </c>
      <c r="E10" s="208"/>
      <c r="F10" s="135">
        <v>5314.0361699999994</v>
      </c>
      <c r="G10" s="244">
        <v>101.52823659679635</v>
      </c>
      <c r="H10" s="122"/>
      <c r="I10" s="143"/>
      <c r="J10" s="144"/>
    </row>
    <row r="11" spans="1:12" ht="24.95" customHeight="1">
      <c r="A11" s="3" t="s">
        <v>60</v>
      </c>
      <c r="C11" s="135">
        <v>84385.531720000014</v>
      </c>
      <c r="D11" s="209">
        <v>48.739548249931161</v>
      </c>
      <c r="E11" s="208"/>
      <c r="F11" s="135">
        <v>53588.956619988261</v>
      </c>
      <c r="G11" s="244">
        <v>110.77206207027754</v>
      </c>
      <c r="H11" s="122"/>
      <c r="I11" s="143"/>
      <c r="J11" s="144"/>
    </row>
    <row r="12" spans="1:12" ht="24.95" customHeight="1">
      <c r="B12" s="145" t="s">
        <v>59</v>
      </c>
      <c r="C12" s="210">
        <v>75201.019420000011</v>
      </c>
      <c r="D12" s="211">
        <v>43.434741000706474</v>
      </c>
      <c r="E12" s="212"/>
      <c r="F12" s="210">
        <v>47847.516569988256</v>
      </c>
      <c r="G12" s="244">
        <v>111.1882156085678</v>
      </c>
      <c r="H12" s="122"/>
      <c r="I12" s="143"/>
      <c r="J12" s="144"/>
      <c r="K12" s="144"/>
    </row>
    <row r="13" spans="1:12" ht="24.95" customHeight="1">
      <c r="B13" s="145" t="s">
        <v>58</v>
      </c>
      <c r="C13" s="210">
        <v>9184.5123000000021</v>
      </c>
      <c r="D13" s="211">
        <v>5.3048072492246927</v>
      </c>
      <c r="E13" s="212"/>
      <c r="F13" s="210">
        <v>5741.4400500000047</v>
      </c>
      <c r="G13" s="244">
        <v>107.42144805743726</v>
      </c>
      <c r="H13" s="122"/>
      <c r="I13" s="143"/>
      <c r="J13" s="144"/>
      <c r="K13" s="144"/>
    </row>
    <row r="14" spans="1:12" ht="24.95" customHeight="1">
      <c r="A14" s="14" t="s">
        <v>57</v>
      </c>
      <c r="C14" s="135">
        <v>41780.043960000003</v>
      </c>
      <c r="D14" s="209">
        <v>24.131393462441583</v>
      </c>
      <c r="E14" s="208"/>
      <c r="F14" s="135">
        <v>22233.996323302763</v>
      </c>
      <c r="G14" s="244">
        <v>107.674954194674</v>
      </c>
      <c r="H14" s="122"/>
      <c r="I14" s="143"/>
      <c r="J14" s="144"/>
      <c r="K14" s="214"/>
      <c r="L14" s="214"/>
    </row>
    <row r="15" spans="1:12" ht="24.95" customHeight="1">
      <c r="A15" s="3" t="s">
        <v>56</v>
      </c>
      <c r="C15" s="213">
        <v>37836.919329999997</v>
      </c>
      <c r="D15" s="470">
        <v>21.853916396857986</v>
      </c>
      <c r="E15" s="208"/>
      <c r="F15" s="135">
        <v>23587.67296</v>
      </c>
      <c r="G15" s="244">
        <v>101.93981997046809</v>
      </c>
      <c r="H15" s="122"/>
      <c r="I15" s="143"/>
      <c r="J15" s="144"/>
    </row>
    <row r="17" spans="3:5" ht="24.95" customHeight="1">
      <c r="C17" s="5"/>
      <c r="D17" s="5"/>
      <c r="E17" s="5"/>
    </row>
  </sheetData>
  <mergeCells count="5">
    <mergeCell ref="A1:G1"/>
    <mergeCell ref="A9:B9"/>
    <mergeCell ref="C4:D4"/>
    <mergeCell ref="F4:G4"/>
    <mergeCell ref="B4:B7"/>
  </mergeCells>
  <pageMargins left="1.1811023622047245" right="0.78740157480314965" top="0.78740157480314965" bottom="0.78740157480314965" header="0" footer="0"/>
  <pageSetup paperSize="9" scale="86" firstPageNumber="31" fitToHeight="0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27"/>
  <sheetViews>
    <sheetView workbookViewId="0">
      <selection activeCell="H6" sqref="H6"/>
    </sheetView>
  </sheetViews>
  <sheetFormatPr defaultColWidth="10" defaultRowHeight="15.75"/>
  <cols>
    <col min="1" max="1" width="39" style="673" bestFit="1" customWidth="1"/>
    <col min="2" max="2" width="16.5" style="673" customWidth="1"/>
    <col min="3" max="4" width="19.375" style="673" customWidth="1"/>
    <col min="5" max="5" width="10" style="673"/>
    <col min="6" max="6" width="0" style="673" hidden="1" customWidth="1"/>
    <col min="7" max="7" width="14.25" style="674" hidden="1" customWidth="1"/>
    <col min="8" max="16384" width="10" style="673"/>
  </cols>
  <sheetData>
    <row r="1" spans="1:13" ht="37.5" customHeight="1">
      <c r="A1" s="836" t="s">
        <v>638</v>
      </c>
      <c r="B1" s="836"/>
      <c r="C1" s="836"/>
      <c r="D1" s="675"/>
    </row>
    <row r="2" spans="1:13">
      <c r="A2" s="676"/>
      <c r="B2" s="677"/>
      <c r="C2" s="678" t="s">
        <v>412</v>
      </c>
      <c r="D2" s="678"/>
    </row>
    <row r="3" spans="1:13" s="679" customFormat="1" ht="47.25">
      <c r="A3" s="680"/>
      <c r="B3" s="331" t="s">
        <v>367</v>
      </c>
      <c r="C3" s="331" t="s">
        <v>637</v>
      </c>
      <c r="D3" s="468"/>
      <c r="G3" s="681"/>
    </row>
    <row r="4" spans="1:13" s="679" customFormat="1" ht="32.25" customHeight="1">
      <c r="A4" s="682" t="s">
        <v>234</v>
      </c>
      <c r="B4" s="644">
        <v>625048819.73504305</v>
      </c>
      <c r="C4" s="683">
        <v>91.300165402194935</v>
      </c>
      <c r="D4" s="683"/>
      <c r="E4" s="684"/>
      <c r="F4" s="684">
        <f>B4/G4%</f>
        <v>8.7298202737850623</v>
      </c>
      <c r="G4" s="681">
        <v>7159927697.6183996</v>
      </c>
    </row>
    <row r="5" spans="1:13" ht="27" customHeight="1">
      <c r="A5" s="682" t="s">
        <v>35</v>
      </c>
      <c r="B5" s="408"/>
      <c r="C5" s="408" t="s">
        <v>388</v>
      </c>
      <c r="D5" s="408"/>
      <c r="F5" s="684"/>
      <c r="J5" s="145"/>
    </row>
    <row r="6" spans="1:13" ht="27" customHeight="1">
      <c r="A6" s="97" t="s">
        <v>235</v>
      </c>
      <c r="B6" s="408">
        <v>0</v>
      </c>
      <c r="C6" s="408" t="s">
        <v>388</v>
      </c>
      <c r="D6" s="408"/>
      <c r="F6" s="684"/>
      <c r="J6" s="837"/>
      <c r="K6" s="837"/>
      <c r="L6" s="837"/>
      <c r="M6" s="837"/>
    </row>
    <row r="7" spans="1:13" ht="27" customHeight="1">
      <c r="A7" s="97" t="s">
        <v>236</v>
      </c>
      <c r="B7" s="408">
        <v>331926.88869749999</v>
      </c>
      <c r="C7" s="685">
        <v>80.811757212783348</v>
      </c>
      <c r="D7" s="685"/>
      <c r="F7" s="684">
        <f>B7/G7%</f>
        <v>0.75433570936690375</v>
      </c>
      <c r="G7" s="674">
        <v>44002542.180599995</v>
      </c>
      <c r="J7" s="837"/>
      <c r="K7" s="837"/>
      <c r="L7" s="837"/>
      <c r="M7" s="837"/>
    </row>
    <row r="8" spans="1:13" ht="27" customHeight="1">
      <c r="A8" s="97" t="s">
        <v>237</v>
      </c>
      <c r="B8" s="408">
        <v>0</v>
      </c>
      <c r="C8" s="408" t="s">
        <v>388</v>
      </c>
      <c r="D8" s="408"/>
      <c r="F8" s="684"/>
    </row>
    <row r="9" spans="1:13" ht="27" customHeight="1">
      <c r="A9" s="97" t="s">
        <v>238</v>
      </c>
      <c r="B9" s="408">
        <v>543039.73811600008</v>
      </c>
      <c r="C9" s="685">
        <v>129.02576781898969</v>
      </c>
      <c r="D9" s="685"/>
      <c r="F9" s="684">
        <f>B9/G9%</f>
        <v>3.6476960167360275</v>
      </c>
      <c r="G9" s="674">
        <v>14887198.265000001</v>
      </c>
    </row>
    <row r="10" spans="1:13" ht="27" customHeight="1">
      <c r="A10" s="97" t="s">
        <v>365</v>
      </c>
      <c r="B10" s="408">
        <v>223692098.49623704</v>
      </c>
      <c r="C10" s="685">
        <v>96.578578354829816</v>
      </c>
      <c r="D10" s="685"/>
      <c r="F10" s="684">
        <f>B10/G10%</f>
        <v>7.7017056366801562</v>
      </c>
      <c r="G10" s="674">
        <v>2904448820.1533003</v>
      </c>
    </row>
    <row r="11" spans="1:13" ht="27" customHeight="1">
      <c r="A11" s="97" t="s">
        <v>366</v>
      </c>
      <c r="B11" s="408">
        <v>96186631.047023997</v>
      </c>
      <c r="C11" s="685">
        <v>72.820969446692914</v>
      </c>
      <c r="D11" s="408"/>
      <c r="F11" s="684"/>
    </row>
    <row r="12" spans="1:13" ht="27" customHeight="1">
      <c r="A12" s="97" t="s">
        <v>239</v>
      </c>
      <c r="B12" s="408">
        <v>0</v>
      </c>
      <c r="C12" s="408" t="s">
        <v>388</v>
      </c>
      <c r="D12" s="685"/>
      <c r="F12" s="684">
        <f>B12/G12%</f>
        <v>0</v>
      </c>
      <c r="G12" s="674">
        <v>34369.172500000001</v>
      </c>
    </row>
    <row r="13" spans="1:13" ht="27" customHeight="1">
      <c r="A13" s="97" t="s">
        <v>240</v>
      </c>
      <c r="B13" s="408">
        <v>0</v>
      </c>
      <c r="C13" s="685" t="s">
        <v>388</v>
      </c>
      <c r="D13" s="685"/>
      <c r="F13" s="684">
        <f>B13/G13%</f>
        <v>0</v>
      </c>
      <c r="G13" s="674">
        <v>1080543307.5246</v>
      </c>
    </row>
    <row r="14" spans="1:13" ht="27" customHeight="1">
      <c r="A14" s="97" t="s">
        <v>241</v>
      </c>
      <c r="B14" s="408">
        <v>155472053.02263305</v>
      </c>
      <c r="C14" s="685">
        <v>107.09546162747544</v>
      </c>
      <c r="D14" s="685"/>
      <c r="F14" s="684">
        <f>B14/G14%</f>
        <v>249.47282792895467</v>
      </c>
      <c r="G14" s="674">
        <v>62320235.158800006</v>
      </c>
    </row>
    <row r="15" spans="1:13" ht="27" customHeight="1">
      <c r="A15" s="97" t="s">
        <v>242</v>
      </c>
      <c r="B15" s="408">
        <v>5954234.2957929997</v>
      </c>
      <c r="C15" s="685">
        <v>63.60687958133849</v>
      </c>
      <c r="D15" s="685"/>
      <c r="F15" s="684"/>
    </row>
    <row r="16" spans="1:13" ht="27" customHeight="1">
      <c r="A16" s="97" t="s">
        <v>243</v>
      </c>
      <c r="B16" s="408">
        <v>10999096.488425</v>
      </c>
      <c r="C16" s="685">
        <v>94.266317998621915</v>
      </c>
      <c r="D16" s="685"/>
      <c r="F16" s="684">
        <f>B16/G16%</f>
        <v>10.166938147587565</v>
      </c>
      <c r="G16" s="674">
        <v>108184945.4453</v>
      </c>
    </row>
    <row r="17" spans="1:7" ht="27" customHeight="1">
      <c r="A17" s="97" t="s">
        <v>244</v>
      </c>
      <c r="B17" s="408">
        <v>36129061.721458487</v>
      </c>
      <c r="C17" s="685">
        <v>103.9362976104623</v>
      </c>
      <c r="D17" s="685"/>
      <c r="F17" s="684">
        <f>B17/G17%</f>
        <v>7.4165212622569792</v>
      </c>
      <c r="G17" s="674">
        <v>487142966.95029998</v>
      </c>
    </row>
    <row r="18" spans="1:7" ht="27" customHeight="1">
      <c r="A18" s="97" t="s">
        <v>245</v>
      </c>
      <c r="B18" s="408">
        <v>0</v>
      </c>
      <c r="C18" s="685" t="s">
        <v>388</v>
      </c>
      <c r="D18" s="685"/>
      <c r="F18" s="684">
        <f>B18/G18%</f>
        <v>0</v>
      </c>
      <c r="G18" s="674">
        <v>3035546.6113</v>
      </c>
    </row>
    <row r="19" spans="1:7" ht="28.5" customHeight="1">
      <c r="A19" s="97" t="s">
        <v>246</v>
      </c>
      <c r="B19" s="408">
        <v>95740678.036658987</v>
      </c>
      <c r="C19" s="685">
        <v>80.378328678177184</v>
      </c>
      <c r="D19" s="685"/>
      <c r="F19" s="684">
        <f>B19/G19%</f>
        <v>9.6490721512673261</v>
      </c>
      <c r="G19" s="674">
        <v>992226781.35000002</v>
      </c>
    </row>
    <row r="20" spans="1:7" ht="18" customHeight="1">
      <c r="A20" s="633"/>
      <c r="B20" s="633"/>
      <c r="C20" s="156"/>
      <c r="D20" s="156"/>
    </row>
    <row r="21" spans="1:7" ht="18" customHeight="1">
      <c r="A21" s="686"/>
    </row>
    <row r="22" spans="1:7" ht="18" customHeight="1">
      <c r="A22" s="686"/>
    </row>
    <row r="23" spans="1:7" ht="18" customHeight="1">
      <c r="A23" s="686"/>
    </row>
    <row r="24" spans="1:7" ht="18" customHeight="1">
      <c r="A24" s="687"/>
    </row>
    <row r="25" spans="1:7" ht="18" customHeight="1"/>
    <row r="27" spans="1:7">
      <c r="A27" s="688"/>
    </row>
  </sheetData>
  <mergeCells count="3">
    <mergeCell ref="A1:C1"/>
    <mergeCell ref="J6:M6"/>
    <mergeCell ref="J7:M7"/>
  </mergeCells>
  <pageMargins left="0.7" right="0.7" top="0.75" bottom="0.75" header="0.3" footer="0.3"/>
  <pageSetup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26"/>
  <sheetViews>
    <sheetView workbookViewId="0">
      <selection activeCell="K8" sqref="K8"/>
    </sheetView>
  </sheetViews>
  <sheetFormatPr defaultColWidth="10" defaultRowHeight="15.75"/>
  <cols>
    <col min="1" max="1" width="39" style="673" bestFit="1" customWidth="1"/>
    <col min="2" max="2" width="17.5" style="673" customWidth="1"/>
    <col min="3" max="3" width="18.5" style="673" customWidth="1"/>
    <col min="4" max="16384" width="10" style="673"/>
  </cols>
  <sheetData>
    <row r="1" spans="1:10" ht="23.25" customHeight="1">
      <c r="A1" s="836" t="s">
        <v>640</v>
      </c>
      <c r="B1" s="836"/>
      <c r="C1" s="836"/>
    </row>
    <row r="2" spans="1:10" ht="23.25" customHeight="1"/>
    <row r="3" spans="1:10" s="679" customFormat="1" ht="23.25" customHeight="1">
      <c r="A3" s="676"/>
      <c r="B3" s="677"/>
      <c r="C3" s="678" t="s">
        <v>412</v>
      </c>
    </row>
    <row r="4" spans="1:10" s="679" customFormat="1" ht="39.75" customHeight="1">
      <c r="A4" s="689"/>
      <c r="B4" s="331" t="s">
        <v>364</v>
      </c>
      <c r="C4" s="331" t="s">
        <v>637</v>
      </c>
    </row>
    <row r="5" spans="1:10" ht="23.25" customHeight="1">
      <c r="A5" s="332" t="s">
        <v>234</v>
      </c>
      <c r="B5" s="336">
        <v>725630047.09684229</v>
      </c>
      <c r="C5" s="337">
        <v>91.530870855051049</v>
      </c>
      <c r="G5" s="145"/>
    </row>
    <row r="6" spans="1:10" ht="23.25" customHeight="1">
      <c r="A6" s="332" t="s">
        <v>35</v>
      </c>
      <c r="B6" s="338"/>
      <c r="C6" s="338" t="s">
        <v>388</v>
      </c>
      <c r="G6" s="837"/>
      <c r="H6" s="837"/>
      <c r="I6" s="837"/>
      <c r="J6" s="837"/>
    </row>
    <row r="7" spans="1:10" ht="23.25" customHeight="1">
      <c r="A7" s="334" t="s">
        <v>235</v>
      </c>
      <c r="B7" s="338">
        <v>0</v>
      </c>
      <c r="C7" s="338" t="s">
        <v>388</v>
      </c>
      <c r="G7" s="837"/>
      <c r="H7" s="837"/>
      <c r="I7" s="837"/>
      <c r="J7" s="837"/>
    </row>
    <row r="8" spans="1:10" ht="23.25" customHeight="1">
      <c r="A8" s="334" t="s">
        <v>236</v>
      </c>
      <c r="B8" s="338">
        <v>8937721.2110480014</v>
      </c>
      <c r="C8" s="333">
        <v>73.211175576432453</v>
      </c>
    </row>
    <row r="9" spans="1:10" ht="23.25" customHeight="1">
      <c r="A9" s="334" t="s">
        <v>237</v>
      </c>
      <c r="B9" s="338">
        <v>0</v>
      </c>
      <c r="C9" s="338" t="s">
        <v>388</v>
      </c>
    </row>
    <row r="10" spans="1:10" ht="23.25" customHeight="1">
      <c r="A10" s="334" t="s">
        <v>238</v>
      </c>
      <c r="B10" s="338">
        <v>5065439.5986979995</v>
      </c>
      <c r="C10" s="333">
        <v>140.0797126407339</v>
      </c>
    </row>
    <row r="11" spans="1:10" ht="23.25" customHeight="1">
      <c r="A11" s="334" t="s">
        <v>365</v>
      </c>
      <c r="B11" s="338">
        <v>396056703.67623806</v>
      </c>
      <c r="C11" s="333">
        <v>95.936092927053238</v>
      </c>
    </row>
    <row r="12" spans="1:10" ht="23.25" customHeight="1">
      <c r="A12" s="334" t="s">
        <v>366</v>
      </c>
      <c r="B12" s="338">
        <v>58788526.490116015</v>
      </c>
      <c r="C12" s="333">
        <v>199.40632815339845</v>
      </c>
    </row>
    <row r="13" spans="1:10" ht="23.25" customHeight="1">
      <c r="A13" s="334" t="s">
        <v>239</v>
      </c>
      <c r="B13" s="338">
        <v>0</v>
      </c>
      <c r="C13" s="338" t="s">
        <v>388</v>
      </c>
    </row>
    <row r="14" spans="1:10" ht="23.25" customHeight="1">
      <c r="A14" s="334" t="s">
        <v>240</v>
      </c>
      <c r="B14" s="338">
        <v>0</v>
      </c>
      <c r="C14" s="333" t="s">
        <v>388</v>
      </c>
    </row>
    <row r="15" spans="1:10" ht="23.25" customHeight="1">
      <c r="A15" s="334" t="s">
        <v>241</v>
      </c>
      <c r="B15" s="338">
        <v>86135826.122971982</v>
      </c>
      <c r="C15" s="333">
        <v>74.152790039393835</v>
      </c>
    </row>
    <row r="16" spans="1:10" ht="23.25" customHeight="1">
      <c r="A16" s="334" t="s">
        <v>242</v>
      </c>
      <c r="B16" s="338">
        <v>1227138.209512</v>
      </c>
      <c r="C16" s="333">
        <v>57.160506452223224</v>
      </c>
    </row>
    <row r="17" spans="1:3" ht="15.75" customHeight="1">
      <c r="A17" s="334" t="s">
        <v>243</v>
      </c>
      <c r="B17" s="338">
        <v>21826689.296014998</v>
      </c>
      <c r="C17" s="333">
        <v>108.04263105589854</v>
      </c>
    </row>
    <row r="18" spans="1:3">
      <c r="A18" s="334" t="s">
        <v>244</v>
      </c>
      <c r="B18" s="338">
        <v>5097754.6129299998</v>
      </c>
      <c r="C18" s="333">
        <v>81.61253582359177</v>
      </c>
    </row>
    <row r="19" spans="1:3">
      <c r="A19" s="334" t="s">
        <v>245</v>
      </c>
      <c r="B19" s="338">
        <v>0</v>
      </c>
      <c r="C19" s="333" t="s">
        <v>388</v>
      </c>
    </row>
    <row r="20" spans="1:3">
      <c r="A20" s="334" t="s">
        <v>246</v>
      </c>
      <c r="B20" s="338">
        <v>142494247.87931323</v>
      </c>
      <c r="C20" s="333">
        <v>75.045969332754595</v>
      </c>
    </row>
    <row r="21" spans="1:3">
      <c r="A21" s="334"/>
      <c r="B21" s="335"/>
      <c r="C21" s="335"/>
    </row>
    <row r="22" spans="1:3">
      <c r="A22" s="690" t="s">
        <v>639</v>
      </c>
      <c r="B22" s="330"/>
      <c r="C22" s="330"/>
    </row>
    <row r="23" spans="1:3">
      <c r="A23" s="687"/>
    </row>
    <row r="26" spans="1:3">
      <c r="A26" s="688"/>
    </row>
  </sheetData>
  <mergeCells count="3">
    <mergeCell ref="A1:C1"/>
    <mergeCell ref="G6:J6"/>
    <mergeCell ref="G7:J7"/>
  </mergeCells>
  <pageMargins left="0.7" right="0.7" top="0.75" bottom="0.75" header="0.3" footer="0.3"/>
  <pageSetup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25"/>
  <sheetViews>
    <sheetView workbookViewId="0">
      <selection activeCell="K8" sqref="K8"/>
    </sheetView>
  </sheetViews>
  <sheetFormatPr defaultColWidth="8" defaultRowHeight="12.75"/>
  <cols>
    <col min="1" max="1" width="33.125" style="309" customWidth="1"/>
    <col min="2" max="2" width="8.625" style="309" customWidth="1"/>
    <col min="3" max="4" width="9.625" style="309" customWidth="1"/>
    <col min="5" max="5" width="14.625" style="309" customWidth="1"/>
    <col min="6" max="6" width="8" style="309"/>
    <col min="7" max="7" width="3.5" style="309" customWidth="1"/>
    <col min="8" max="8" width="5.625" style="309" customWidth="1"/>
    <col min="9" max="16384" width="8" style="309"/>
  </cols>
  <sheetData>
    <row r="1" spans="1:9" ht="16.5" customHeight="1">
      <c r="A1" s="841" t="s">
        <v>684</v>
      </c>
      <c r="B1" s="841"/>
      <c r="C1" s="841"/>
      <c r="D1" s="842"/>
      <c r="E1" s="842"/>
    </row>
    <row r="2" spans="1:9" ht="16.5" customHeight="1">
      <c r="A2" s="841"/>
      <c r="B2" s="841"/>
      <c r="C2" s="841"/>
      <c r="D2" s="842"/>
      <c r="E2" s="842"/>
    </row>
    <row r="3" spans="1:9" ht="15.75">
      <c r="A3" s="107"/>
      <c r="B3" s="396"/>
      <c r="C3" s="310"/>
      <c r="D3" s="108"/>
      <c r="E3" s="109" t="s">
        <v>357</v>
      </c>
    </row>
    <row r="4" spans="1:9" ht="15.75">
      <c r="A4" s="311"/>
      <c r="B4" s="838" t="s">
        <v>661</v>
      </c>
      <c r="C4" s="838"/>
      <c r="D4" s="838"/>
      <c r="E4" s="839" t="s">
        <v>329</v>
      </c>
    </row>
    <row r="5" spans="1:9" ht="31.5">
      <c r="A5" s="312"/>
      <c r="B5" s="505" t="s">
        <v>330</v>
      </c>
      <c r="C5" s="505" t="s">
        <v>662</v>
      </c>
      <c r="D5" s="505" t="s">
        <v>663</v>
      </c>
      <c r="E5" s="840"/>
    </row>
    <row r="6" spans="1:9" ht="15.75">
      <c r="A6" s="312" t="s">
        <v>11</v>
      </c>
      <c r="B6" s="506">
        <v>114.923</v>
      </c>
      <c r="C6" s="506">
        <v>101.55370000000001</v>
      </c>
      <c r="D6" s="506">
        <v>100.8445</v>
      </c>
      <c r="E6" s="506">
        <v>101.55370000000001</v>
      </c>
      <c r="F6" s="394"/>
      <c r="H6" s="313"/>
      <c r="I6" s="314"/>
    </row>
    <row r="7" spans="1:9" ht="15.75">
      <c r="A7" s="107" t="s">
        <v>331</v>
      </c>
      <c r="B7" s="507">
        <v>123.79730000000001</v>
      </c>
      <c r="C7" s="507">
        <v>104.767</v>
      </c>
      <c r="D7" s="507">
        <v>100.0224</v>
      </c>
      <c r="E7" s="507">
        <v>104.767</v>
      </c>
      <c r="H7" s="315"/>
      <c r="I7" s="314"/>
    </row>
    <row r="8" spans="1:9" ht="15.75">
      <c r="A8" s="110" t="s">
        <v>332</v>
      </c>
      <c r="B8" s="507">
        <v>138.57640000000001</v>
      </c>
      <c r="C8" s="507">
        <v>100.3262</v>
      </c>
      <c r="D8" s="507">
        <v>98.508700000000005</v>
      </c>
      <c r="E8" s="507">
        <v>100.3262</v>
      </c>
      <c r="H8" s="315"/>
      <c r="I8" s="314"/>
    </row>
    <row r="9" spans="1:9" ht="15.75">
      <c r="A9" s="316" t="s">
        <v>333</v>
      </c>
      <c r="B9" s="507">
        <v>118.129</v>
      </c>
      <c r="C9" s="507">
        <v>105.36620000000001</v>
      </c>
      <c r="D9" s="507">
        <v>100.2572</v>
      </c>
      <c r="E9" s="507">
        <v>105.36620000000001</v>
      </c>
      <c r="H9" s="315"/>
      <c r="I9" s="314"/>
    </row>
    <row r="10" spans="1:9" ht="15.75">
      <c r="A10" s="316" t="s">
        <v>334</v>
      </c>
      <c r="B10" s="507">
        <v>137.9564</v>
      </c>
      <c r="C10" s="507">
        <v>105.0235</v>
      </c>
      <c r="D10" s="507">
        <v>100</v>
      </c>
      <c r="E10" s="507">
        <v>105.0235</v>
      </c>
      <c r="H10" s="315"/>
      <c r="I10" s="314"/>
    </row>
    <row r="11" spans="1:9" ht="15.75">
      <c r="A11" s="107" t="s">
        <v>335</v>
      </c>
      <c r="B11" s="507">
        <v>117.5428</v>
      </c>
      <c r="C11" s="507">
        <v>101.4755</v>
      </c>
      <c r="D11" s="507">
        <v>101.0373</v>
      </c>
      <c r="E11" s="507">
        <v>101.4755</v>
      </c>
      <c r="H11" s="317"/>
      <c r="I11" s="314"/>
    </row>
    <row r="12" spans="1:9" ht="15.75">
      <c r="A12" s="107" t="s">
        <v>336</v>
      </c>
      <c r="B12" s="507">
        <v>92.906999999999996</v>
      </c>
      <c r="C12" s="507">
        <v>94.241</v>
      </c>
      <c r="D12" s="507">
        <v>97.127200000000002</v>
      </c>
      <c r="E12" s="507">
        <v>94.241</v>
      </c>
      <c r="F12" s="394"/>
      <c r="H12" s="315"/>
      <c r="I12" s="314"/>
    </row>
    <row r="13" spans="1:9" ht="15.75">
      <c r="A13" s="318" t="s">
        <v>337</v>
      </c>
      <c r="B13" s="507">
        <v>114.6126</v>
      </c>
      <c r="C13" s="507">
        <v>105.7122</v>
      </c>
      <c r="D13" s="507">
        <v>101.1591</v>
      </c>
      <c r="E13" s="507">
        <v>105.7122</v>
      </c>
      <c r="H13" s="317"/>
      <c r="I13" s="314"/>
    </row>
    <row r="14" spans="1:9" ht="15.75">
      <c r="A14" s="107" t="s">
        <v>338</v>
      </c>
      <c r="B14" s="507">
        <v>111.1147</v>
      </c>
      <c r="C14" s="507">
        <v>104.3446</v>
      </c>
      <c r="D14" s="507">
        <v>100.27589999999999</v>
      </c>
      <c r="E14" s="507">
        <v>104.3446</v>
      </c>
      <c r="H14" s="319"/>
      <c r="I14" s="314"/>
    </row>
    <row r="15" spans="1:9" ht="15.75">
      <c r="A15" s="107" t="s">
        <v>339</v>
      </c>
      <c r="B15" s="507">
        <v>124.3516</v>
      </c>
      <c r="C15" s="507">
        <v>111.2811</v>
      </c>
      <c r="D15" s="507">
        <v>111.2308</v>
      </c>
      <c r="E15" s="507">
        <v>111.2811</v>
      </c>
      <c r="H15" s="315"/>
      <c r="I15" s="314"/>
    </row>
    <row r="16" spans="1:9" ht="15.75">
      <c r="A16" s="320" t="s">
        <v>340</v>
      </c>
      <c r="B16" s="507">
        <v>127.1613</v>
      </c>
      <c r="C16" s="507">
        <v>115.0784</v>
      </c>
      <c r="D16" s="507">
        <v>115.0784</v>
      </c>
      <c r="E16" s="507">
        <v>115.0784</v>
      </c>
      <c r="H16" s="315"/>
      <c r="I16" s="314"/>
    </row>
    <row r="17" spans="1:9" ht="15.75">
      <c r="A17" s="107" t="s">
        <v>341</v>
      </c>
      <c r="B17" s="507">
        <v>104.7898</v>
      </c>
      <c r="C17" s="507">
        <v>99.887</v>
      </c>
      <c r="D17" s="507">
        <v>101.01519999999999</v>
      </c>
      <c r="E17" s="507">
        <v>99.887</v>
      </c>
      <c r="H17" s="319"/>
      <c r="I17" s="314"/>
    </row>
    <row r="18" spans="1:9" ht="15.75">
      <c r="A18" s="107" t="s">
        <v>342</v>
      </c>
      <c r="B18" s="507">
        <v>94.468699999999998</v>
      </c>
      <c r="C18" s="507">
        <v>99.441500000000005</v>
      </c>
      <c r="D18" s="507">
        <v>98.457300000000004</v>
      </c>
      <c r="E18" s="507">
        <v>99.441500000000005</v>
      </c>
      <c r="H18" s="318"/>
      <c r="I18" s="321"/>
    </row>
    <row r="19" spans="1:9" ht="15.75">
      <c r="A19" s="107" t="s">
        <v>343</v>
      </c>
      <c r="B19" s="507">
        <v>129.97980000000001</v>
      </c>
      <c r="C19" s="507">
        <v>74.805700000000002</v>
      </c>
      <c r="D19" s="507">
        <v>99.999899999999997</v>
      </c>
      <c r="E19" s="507">
        <v>74.805700000000002</v>
      </c>
      <c r="H19" s="110"/>
      <c r="I19" s="322"/>
    </row>
    <row r="20" spans="1:9" ht="15.75">
      <c r="A20" s="320" t="s">
        <v>344</v>
      </c>
      <c r="B20" s="507">
        <v>130.12379999999999</v>
      </c>
      <c r="C20" s="507">
        <v>71.039699999999996</v>
      </c>
      <c r="D20" s="507">
        <v>100</v>
      </c>
      <c r="E20" s="507">
        <v>71.039699999999996</v>
      </c>
      <c r="H20" s="107"/>
      <c r="I20" s="323"/>
    </row>
    <row r="21" spans="1:9" ht="15.75">
      <c r="A21" s="107" t="s">
        <v>345</v>
      </c>
      <c r="B21" s="507">
        <v>98.135199999999998</v>
      </c>
      <c r="C21" s="507">
        <v>101.5149</v>
      </c>
      <c r="D21" s="507">
        <v>100.7268</v>
      </c>
      <c r="E21" s="507">
        <v>101.5149</v>
      </c>
      <c r="H21" s="107"/>
      <c r="I21" s="323"/>
    </row>
    <row r="22" spans="1:9" ht="15.75">
      <c r="A22" s="318" t="s">
        <v>346</v>
      </c>
      <c r="B22" s="507">
        <v>122.87860000000001</v>
      </c>
      <c r="C22" s="507">
        <v>107.886</v>
      </c>
      <c r="D22" s="507">
        <v>100.7672</v>
      </c>
      <c r="E22" s="507">
        <v>107.886</v>
      </c>
      <c r="H22" s="318"/>
      <c r="I22" s="323"/>
    </row>
    <row r="23" spans="1:9" ht="15.75">
      <c r="A23" s="312" t="s">
        <v>12</v>
      </c>
      <c r="B23" s="506">
        <v>220.75120000000001</v>
      </c>
      <c r="C23" s="506">
        <v>132.02459999999999</v>
      </c>
      <c r="D23" s="506">
        <v>101.0034</v>
      </c>
      <c r="E23" s="506">
        <v>132.02459999999999</v>
      </c>
    </row>
    <row r="24" spans="1:9" ht="15.75">
      <c r="A24" s="312" t="s">
        <v>13</v>
      </c>
      <c r="B24" s="506">
        <v>109.6005</v>
      </c>
      <c r="C24" s="506">
        <v>104.59010000000001</v>
      </c>
      <c r="D24" s="506">
        <v>100.346</v>
      </c>
      <c r="E24" s="506">
        <v>104.59010000000001</v>
      </c>
      <c r="F24" s="394"/>
    </row>
    <row r="25" spans="1:9">
      <c r="A25" s="324"/>
    </row>
  </sheetData>
  <mergeCells count="3">
    <mergeCell ref="B4:D4"/>
    <mergeCell ref="E4:E5"/>
    <mergeCell ref="A1:E2"/>
  </mergeCells>
  <pageMargins left="1.1811023622047245" right="0.78740157480314965" top="0.78740157480314965" bottom="0.78740157480314965" header="0" footer="0"/>
  <pageSetup paperSize="9" scale="99" firstPageNumber="19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9"/>
  <sheetViews>
    <sheetView topLeftCell="A7" workbookViewId="0">
      <selection activeCell="K19" sqref="K19"/>
    </sheetView>
  </sheetViews>
  <sheetFormatPr defaultRowHeight="15.75"/>
  <cols>
    <col min="1" max="1" width="38.375" customWidth="1"/>
    <col min="4" max="4" width="12.875" customWidth="1"/>
  </cols>
  <sheetData>
    <row r="1" spans="1:4" ht="16.5" customHeight="1">
      <c r="A1" s="841" t="s">
        <v>515</v>
      </c>
      <c r="B1" s="841"/>
      <c r="C1" s="841"/>
      <c r="D1" s="513"/>
    </row>
    <row r="2" spans="1:4" ht="16.5" customHeight="1">
      <c r="A2" s="841"/>
      <c r="B2" s="841"/>
      <c r="C2" s="841"/>
      <c r="D2" s="513"/>
    </row>
    <row r="3" spans="1:4">
      <c r="A3" s="107"/>
      <c r="B3" s="310"/>
      <c r="C3" s="108"/>
      <c r="D3" s="109" t="s">
        <v>357</v>
      </c>
    </row>
    <row r="4" spans="1:4">
      <c r="A4" s="311"/>
      <c r="B4" s="838" t="s">
        <v>538</v>
      </c>
      <c r="C4" s="838"/>
      <c r="D4" s="839" t="s">
        <v>544</v>
      </c>
    </row>
    <row r="5" spans="1:4" ht="91.5" customHeight="1">
      <c r="A5" s="312"/>
      <c r="B5" s="514" t="s">
        <v>461</v>
      </c>
      <c r="C5" s="514" t="s">
        <v>504</v>
      </c>
      <c r="D5" s="843"/>
    </row>
    <row r="6" spans="1:4">
      <c r="A6" s="312" t="s">
        <v>462</v>
      </c>
      <c r="B6" s="515"/>
      <c r="C6" s="515"/>
      <c r="D6" s="516"/>
    </row>
    <row r="7" spans="1:4" ht="31.5">
      <c r="A7" s="517" t="s">
        <v>463</v>
      </c>
      <c r="B7" s="518">
        <v>111.42966293538569</v>
      </c>
      <c r="C7" s="518">
        <v>99.232931991564271</v>
      </c>
      <c r="D7" s="519">
        <v>111.83853765532837</v>
      </c>
    </row>
    <row r="8" spans="1:4">
      <c r="A8" s="520" t="s">
        <v>464</v>
      </c>
      <c r="B8" s="521">
        <v>112.2438502196219</v>
      </c>
      <c r="C8" s="521">
        <v>99.157368128189916</v>
      </c>
      <c r="D8" s="522">
        <v>112.57185752956951</v>
      </c>
    </row>
    <row r="9" spans="1:4">
      <c r="A9" s="520" t="s">
        <v>465</v>
      </c>
      <c r="B9" s="521">
        <v>100.44542557225695</v>
      </c>
      <c r="C9" s="521">
        <v>101.02900357657505</v>
      </c>
      <c r="D9" s="522">
        <v>102.58456323685846</v>
      </c>
    </row>
    <row r="10" spans="1:4">
      <c r="A10" s="523" t="s">
        <v>466</v>
      </c>
      <c r="B10" s="521">
        <v>102.65799882338808</v>
      </c>
      <c r="C10" s="521">
        <v>100.00828973968797</v>
      </c>
      <c r="D10" s="522">
        <v>103.8375459309747</v>
      </c>
    </row>
    <row r="11" spans="1:4">
      <c r="A11" s="524" t="s">
        <v>467</v>
      </c>
      <c r="B11" s="518">
        <v>99.396900000000002</v>
      </c>
      <c r="C11" s="518">
        <v>100.2585</v>
      </c>
      <c r="D11" s="519">
        <v>99.2333</v>
      </c>
    </row>
    <row r="12" spans="1:4">
      <c r="A12" s="520" t="s">
        <v>468</v>
      </c>
      <c r="B12" s="521">
        <v>104.5022</v>
      </c>
      <c r="C12" s="521">
        <v>100.64579999999999</v>
      </c>
      <c r="D12" s="522">
        <v>100.0844</v>
      </c>
    </row>
    <row r="13" spans="1:4">
      <c r="A13" s="520" t="s">
        <v>469</v>
      </c>
      <c r="B13" s="521">
        <v>99.334800000000001</v>
      </c>
      <c r="C13" s="521">
        <v>100.27119999999999</v>
      </c>
      <c r="D13" s="522">
        <v>99.187799999999996</v>
      </c>
    </row>
    <row r="14" spans="1:4" ht="31.5">
      <c r="A14" s="525" t="s">
        <v>470</v>
      </c>
      <c r="B14" s="521">
        <v>107.67400000000001</v>
      </c>
      <c r="C14" s="521">
        <v>101.2445</v>
      </c>
      <c r="D14" s="522">
        <v>105.2923</v>
      </c>
    </row>
    <row r="15" spans="1:4" ht="31.5">
      <c r="A15" s="520" t="s">
        <v>471</v>
      </c>
      <c r="B15" s="521">
        <v>103.22069999999999</v>
      </c>
      <c r="C15" s="521">
        <v>97.637299999999996</v>
      </c>
      <c r="D15" s="521">
        <v>103.9415</v>
      </c>
    </row>
    <row r="16" spans="1:4" ht="47.25">
      <c r="A16" s="517" t="s">
        <v>472</v>
      </c>
      <c r="B16" s="518"/>
      <c r="C16" s="518"/>
      <c r="D16" s="519"/>
    </row>
    <row r="17" spans="1:4" ht="47.25">
      <c r="A17" s="523" t="s">
        <v>473</v>
      </c>
      <c r="B17" s="526">
        <v>111.7196</v>
      </c>
      <c r="C17" s="526">
        <v>98.652600000000007</v>
      </c>
      <c r="D17" s="527">
        <v>110.6818</v>
      </c>
    </row>
    <row r="18" spans="1:4" ht="31.5">
      <c r="A18" s="520" t="s">
        <v>474</v>
      </c>
      <c r="B18" s="526">
        <v>99.8767</v>
      </c>
      <c r="C18" s="526">
        <v>100.348</v>
      </c>
      <c r="D18" s="527">
        <v>100.59480000000001</v>
      </c>
    </row>
    <row r="19" spans="1:4" ht="31.5">
      <c r="A19" s="520" t="s">
        <v>475</v>
      </c>
      <c r="B19" s="526">
        <v>102.7557</v>
      </c>
      <c r="C19" s="526">
        <v>100.9849</v>
      </c>
      <c r="D19" s="526">
        <v>101.9049</v>
      </c>
    </row>
  </sheetData>
  <mergeCells count="3">
    <mergeCell ref="B4:C4"/>
    <mergeCell ref="D4:D5"/>
    <mergeCell ref="A1:C2"/>
  </mergeCells>
  <pageMargins left="0.7" right="0.7" top="0.75" bottom="0.75" header="0.3" footer="0.3"/>
  <pageSetup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D36"/>
  <sheetViews>
    <sheetView topLeftCell="A21" workbookViewId="0">
      <selection sqref="A1:D28"/>
    </sheetView>
  </sheetViews>
  <sheetFormatPr defaultColWidth="10.125" defaultRowHeight="15"/>
  <cols>
    <col min="1" max="1" width="27.375" style="575" customWidth="1"/>
    <col min="2" max="2" width="10.375" style="575" customWidth="1"/>
    <col min="3" max="3" width="12.875" style="575" customWidth="1"/>
    <col min="4" max="4" width="13.5" style="575" customWidth="1"/>
    <col min="5" max="16384" width="10.125" style="575"/>
  </cols>
  <sheetData>
    <row r="1" spans="1:4" s="574" customFormat="1" ht="35.25" customHeight="1">
      <c r="A1" s="844" t="s">
        <v>685</v>
      </c>
      <c r="B1" s="844"/>
      <c r="C1" s="844"/>
      <c r="D1" s="845"/>
    </row>
    <row r="2" spans="1:4" s="574" customFormat="1" ht="24.95" customHeight="1"/>
    <row r="3" spans="1:4" ht="32.25" customHeight="1">
      <c r="A3" s="848"/>
      <c r="B3" s="846" t="s">
        <v>303</v>
      </c>
      <c r="C3" s="846" t="s">
        <v>641</v>
      </c>
      <c r="D3" s="846" t="s">
        <v>660</v>
      </c>
    </row>
    <row r="4" spans="1:4" ht="48.75" customHeight="1">
      <c r="A4" s="849"/>
      <c r="B4" s="847"/>
      <c r="C4" s="847"/>
      <c r="D4" s="847"/>
    </row>
    <row r="5" spans="1:4" ht="24.95" customHeight="1">
      <c r="A5" s="692" t="s">
        <v>24</v>
      </c>
      <c r="B5" s="712"/>
      <c r="C5" s="577"/>
      <c r="D5" s="578"/>
    </row>
    <row r="6" spans="1:4" ht="24.95" customHeight="1">
      <c r="A6" s="712" t="s">
        <v>18</v>
      </c>
      <c r="B6" s="714" t="s">
        <v>19</v>
      </c>
      <c r="C6" s="709">
        <v>28</v>
      </c>
      <c r="D6" s="266">
        <v>1</v>
      </c>
    </row>
    <row r="7" spans="1:4" ht="24.95" customHeight="1">
      <c r="A7" s="713" t="s">
        <v>16</v>
      </c>
      <c r="B7" s="714" t="s">
        <v>10</v>
      </c>
      <c r="C7" s="709">
        <v>28</v>
      </c>
      <c r="D7" s="266">
        <v>1</v>
      </c>
    </row>
    <row r="8" spans="1:4" ht="24.95" customHeight="1">
      <c r="A8" s="713" t="s">
        <v>15</v>
      </c>
      <c r="B8" s="714" t="s">
        <v>10</v>
      </c>
      <c r="C8" s="709"/>
      <c r="D8" s="266">
        <v>0</v>
      </c>
    </row>
    <row r="9" spans="1:4" ht="24.95" customHeight="1">
      <c r="A9" s="713" t="s">
        <v>41</v>
      </c>
      <c r="B9" s="714" t="s">
        <v>10</v>
      </c>
      <c r="C9" s="709"/>
      <c r="D9" s="266">
        <v>0</v>
      </c>
    </row>
    <row r="10" spans="1:4" ht="24.95" customHeight="1">
      <c r="A10" s="712" t="s">
        <v>20</v>
      </c>
      <c r="B10" s="714" t="s">
        <v>21</v>
      </c>
      <c r="C10" s="709">
        <v>16</v>
      </c>
      <c r="D10" s="266">
        <v>6</v>
      </c>
    </row>
    <row r="11" spans="1:4" ht="24.95" customHeight="1">
      <c r="A11" s="713" t="s">
        <v>16</v>
      </c>
      <c r="B11" s="714" t="s">
        <v>10</v>
      </c>
      <c r="C11" s="709">
        <v>16</v>
      </c>
      <c r="D11" s="266">
        <v>6</v>
      </c>
    </row>
    <row r="12" spans="1:4" ht="24.95" customHeight="1">
      <c r="A12" s="713" t="s">
        <v>15</v>
      </c>
      <c r="B12" s="714" t="s">
        <v>10</v>
      </c>
      <c r="C12" s="709" t="s">
        <v>130</v>
      </c>
      <c r="D12" s="266">
        <v>0</v>
      </c>
    </row>
    <row r="13" spans="1:4" ht="24.95" customHeight="1">
      <c r="A13" s="713" t="s">
        <v>41</v>
      </c>
      <c r="B13" s="714" t="s">
        <v>10</v>
      </c>
      <c r="C13" s="266">
        <v>0</v>
      </c>
      <c r="D13" s="266">
        <v>0</v>
      </c>
    </row>
    <row r="14" spans="1:4" ht="24.95" customHeight="1">
      <c r="A14" s="712" t="s">
        <v>22</v>
      </c>
      <c r="B14" s="714" t="s">
        <v>21</v>
      </c>
      <c r="C14" s="709">
        <v>24</v>
      </c>
      <c r="D14" s="266">
        <v>-5</v>
      </c>
    </row>
    <row r="15" spans="1:4" ht="24.95" customHeight="1">
      <c r="A15" s="713" t="s">
        <v>16</v>
      </c>
      <c r="B15" s="714" t="s">
        <v>10</v>
      </c>
      <c r="C15" s="709">
        <v>24</v>
      </c>
      <c r="D15" s="266">
        <v>-5</v>
      </c>
    </row>
    <row r="16" spans="1:4" ht="24.95" customHeight="1">
      <c r="A16" s="713" t="s">
        <v>15</v>
      </c>
      <c r="B16" s="714" t="s">
        <v>10</v>
      </c>
      <c r="C16" s="266">
        <v>0</v>
      </c>
      <c r="D16" s="266">
        <v>0</v>
      </c>
    </row>
    <row r="17" spans="1:4" ht="24.95" customHeight="1">
      <c r="A17" s="713" t="s">
        <v>41</v>
      </c>
      <c r="B17" s="714" t="s">
        <v>10</v>
      </c>
      <c r="C17" s="266">
        <v>0</v>
      </c>
      <c r="D17" s="266">
        <v>0</v>
      </c>
    </row>
    <row r="18" spans="1:4" ht="24.95" customHeight="1">
      <c r="A18" s="692" t="s">
        <v>25</v>
      </c>
      <c r="B18" s="714"/>
      <c r="C18" s="709"/>
      <c r="D18" s="266"/>
    </row>
    <row r="19" spans="1:4" ht="24.95" customHeight="1">
      <c r="A19" s="712" t="s">
        <v>23</v>
      </c>
      <c r="B19" s="714" t="s">
        <v>19</v>
      </c>
      <c r="C19" s="709">
        <v>13</v>
      </c>
      <c r="D19" s="266">
        <v>-9</v>
      </c>
    </row>
    <row r="20" spans="1:4" ht="24.95" customHeight="1">
      <c r="A20" s="712" t="s">
        <v>20</v>
      </c>
      <c r="B20" s="714" t="s">
        <v>21</v>
      </c>
      <c r="C20" s="709">
        <v>0</v>
      </c>
      <c r="D20" s="266">
        <v>-3</v>
      </c>
    </row>
    <row r="21" spans="1:4" ht="24.95" customHeight="1">
      <c r="A21" s="712" t="s">
        <v>22</v>
      </c>
      <c r="B21" s="714" t="s">
        <v>10</v>
      </c>
      <c r="C21" s="709">
        <v>0</v>
      </c>
      <c r="D21" s="266">
        <v>0</v>
      </c>
    </row>
    <row r="22" spans="1:4" ht="24.95" customHeight="1">
      <c r="A22" s="712" t="s">
        <v>29</v>
      </c>
      <c r="B22" s="714" t="s">
        <v>42</v>
      </c>
      <c r="C22" s="709">
        <v>19.100000000000001</v>
      </c>
      <c r="D22" s="266">
        <v>-74.599999999999994</v>
      </c>
    </row>
    <row r="23" spans="1:4" s="576" customFormat="1" ht="24.95" customHeight="1">
      <c r="A23" s="692" t="s">
        <v>247</v>
      </c>
      <c r="B23" s="712"/>
      <c r="C23" s="710"/>
      <c r="D23" s="266"/>
    </row>
    <row r="24" spans="1:4" s="576" customFormat="1" ht="26.25" customHeight="1">
      <c r="A24" s="712" t="s">
        <v>248</v>
      </c>
      <c r="B24" s="714" t="s">
        <v>19</v>
      </c>
      <c r="C24" s="709">
        <v>62</v>
      </c>
      <c r="D24" s="266">
        <v>-11</v>
      </c>
    </row>
    <row r="25" spans="1:4" s="576" customFormat="1" ht="26.25" customHeight="1">
      <c r="A25" s="712" t="s">
        <v>249</v>
      </c>
      <c r="B25" s="714" t="s">
        <v>19</v>
      </c>
      <c r="C25" s="709">
        <v>58</v>
      </c>
      <c r="D25" s="266">
        <v>-11</v>
      </c>
    </row>
    <row r="26" spans="1:4" s="576" customFormat="1" ht="26.25" customHeight="1">
      <c r="A26" s="712" t="s">
        <v>250</v>
      </c>
      <c r="B26" s="714" t="s">
        <v>42</v>
      </c>
      <c r="C26" s="710">
        <v>187.33</v>
      </c>
      <c r="D26" s="266">
        <v>-250.19999999999996</v>
      </c>
    </row>
    <row r="27" spans="1:4" s="576" customFormat="1" ht="15.75"/>
    <row r="28" spans="1:4" s="576" customFormat="1" ht="15.75">
      <c r="A28" s="579" t="s">
        <v>642</v>
      </c>
    </row>
    <row r="29" spans="1:4" s="576" customFormat="1" ht="15.75"/>
    <row r="30" spans="1:4" s="576" customFormat="1" ht="15.75"/>
    <row r="31" spans="1:4" s="576" customFormat="1" ht="15.75"/>
    <row r="32" spans="1:4" s="576" customFormat="1" ht="15.75"/>
    <row r="33" s="576" customFormat="1" ht="15.75"/>
    <row r="34" s="576" customFormat="1" ht="15.75"/>
    <row r="35" s="576" customFormat="1" ht="15.75"/>
    <row r="36" s="576" customFormat="1" ht="15.75"/>
  </sheetData>
  <mergeCells count="5">
    <mergeCell ref="A1:D1"/>
    <mergeCell ref="B3:B4"/>
    <mergeCell ref="C3:C4"/>
    <mergeCell ref="D3:D4"/>
    <mergeCell ref="A3:A4"/>
  </mergeCells>
  <pageMargins left="1.1811023622047245" right="0.78740157480314965" top="0.78740157480314965" bottom="0.78740157480314965" header="0" footer="0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5"/>
  <sheetViews>
    <sheetView topLeftCell="A31" workbookViewId="0">
      <selection activeCell="G18" sqref="G18"/>
    </sheetView>
  </sheetViews>
  <sheetFormatPr defaultColWidth="10" defaultRowHeight="15.75"/>
  <cols>
    <col min="1" max="1" width="35.625" style="15" customWidth="1"/>
    <col min="2" max="2" width="6.875" style="15" customWidth="1"/>
    <col min="3" max="3" width="13.25" style="244" customWidth="1"/>
    <col min="4" max="4" width="13.25" style="177" customWidth="1"/>
    <col min="5" max="5" width="14.5" style="15" customWidth="1"/>
    <col min="6" max="6" width="10" style="15"/>
    <col min="7" max="7" width="11.125" style="15" bestFit="1" customWidth="1"/>
    <col min="8" max="16384" width="10" style="15"/>
  </cols>
  <sheetData>
    <row r="1" spans="1:10" ht="20.100000000000001" customHeight="1">
      <c r="A1" s="745" t="s">
        <v>584</v>
      </c>
      <c r="B1" s="745"/>
      <c r="C1" s="745"/>
      <c r="D1" s="745"/>
      <c r="E1" s="745"/>
    </row>
    <row r="2" spans="1:10" ht="15" customHeight="1">
      <c r="A2" s="16"/>
      <c r="B2" s="16"/>
      <c r="E2" s="16"/>
    </row>
    <row r="3" spans="1:10" ht="15" customHeight="1">
      <c r="A3" s="16"/>
      <c r="B3" s="16"/>
      <c r="C3" s="562"/>
      <c r="E3" s="395"/>
    </row>
    <row r="4" spans="1:10" ht="18" customHeight="1">
      <c r="A4" s="412"/>
      <c r="B4" s="528" t="s">
        <v>545</v>
      </c>
      <c r="C4" s="571" t="s">
        <v>69</v>
      </c>
      <c r="D4" s="568" t="s">
        <v>70</v>
      </c>
      <c r="E4" s="413" t="s">
        <v>537</v>
      </c>
    </row>
    <row r="5" spans="1:10" ht="18" customHeight="1">
      <c r="A5" s="16"/>
      <c r="B5" s="529" t="s">
        <v>546</v>
      </c>
      <c r="C5" s="563" t="s">
        <v>582</v>
      </c>
      <c r="D5" s="569" t="s">
        <v>583</v>
      </c>
      <c r="E5" s="530" t="s">
        <v>4</v>
      </c>
    </row>
    <row r="6" spans="1:10" ht="18" customHeight="1">
      <c r="A6" s="16"/>
      <c r="B6" s="531" t="s">
        <v>8</v>
      </c>
      <c r="C6" s="564" t="s">
        <v>251</v>
      </c>
      <c r="D6" s="570" t="s">
        <v>273</v>
      </c>
      <c r="E6" s="17" t="s">
        <v>564</v>
      </c>
    </row>
    <row r="7" spans="1:10">
      <c r="A7" s="16"/>
      <c r="B7" s="16"/>
      <c r="E7" s="529"/>
    </row>
    <row r="8" spans="1:10" ht="20.25" customHeight="1">
      <c r="A8" s="18" t="s">
        <v>547</v>
      </c>
      <c r="B8" s="18"/>
      <c r="C8" s="241"/>
      <c r="D8" s="565"/>
      <c r="E8" s="174"/>
      <c r="F8" s="174"/>
    </row>
    <row r="9" spans="1:10" ht="20.25" customHeight="1">
      <c r="A9" s="532" t="s">
        <v>548</v>
      </c>
      <c r="B9" s="533"/>
      <c r="C9" s="241"/>
      <c r="D9" s="565"/>
      <c r="E9" s="534"/>
    </row>
    <row r="10" spans="1:10" ht="20.25" customHeight="1">
      <c r="A10" s="567" t="s">
        <v>549</v>
      </c>
      <c r="B10" s="444"/>
      <c r="C10" s="565"/>
      <c r="D10" s="565"/>
      <c r="E10" s="534"/>
    </row>
    <row r="11" spans="1:10" ht="20.25" customHeight="1">
      <c r="A11" s="535" t="s">
        <v>550</v>
      </c>
      <c r="B11" s="533" t="s">
        <v>227</v>
      </c>
      <c r="C11" s="177">
        <v>28986.510000000002</v>
      </c>
      <c r="D11" s="177">
        <v>28899.690000000002</v>
      </c>
      <c r="E11" s="534">
        <f>IFERROR(D11/C11%,0)</f>
        <v>99.700481361847281</v>
      </c>
      <c r="G11" s="177"/>
      <c r="H11" s="573"/>
      <c r="I11" s="573"/>
      <c r="J11" s="573"/>
    </row>
    <row r="12" spans="1:10" ht="20.25" customHeight="1">
      <c r="A12" s="535" t="s">
        <v>565</v>
      </c>
      <c r="B12" s="533" t="s">
        <v>581</v>
      </c>
      <c r="C12" s="177">
        <v>61.501294912702491</v>
      </c>
      <c r="D12" s="177">
        <v>62.403389453947831</v>
      </c>
      <c r="E12" s="534">
        <f t="shared" ref="E12:E38" si="0">IFERROR(D12/C12%,0)</f>
        <v>101.46678950829542</v>
      </c>
      <c r="G12" s="177"/>
    </row>
    <row r="13" spans="1:10" ht="20.25" customHeight="1">
      <c r="A13" s="535" t="s">
        <v>551</v>
      </c>
      <c r="B13" s="533" t="s">
        <v>121</v>
      </c>
      <c r="C13" s="565">
        <v>178270.79</v>
      </c>
      <c r="D13" s="565">
        <v>180325.13999999998</v>
      </c>
      <c r="E13" s="534">
        <f t="shared" si="0"/>
        <v>101.15237611276642</v>
      </c>
      <c r="G13" s="566"/>
    </row>
    <row r="14" spans="1:10" ht="20.25" customHeight="1">
      <c r="A14" s="567" t="s">
        <v>552</v>
      </c>
      <c r="B14" s="444"/>
      <c r="C14" s="565"/>
      <c r="D14" s="565"/>
      <c r="E14" s="534"/>
      <c r="G14" s="177"/>
    </row>
    <row r="15" spans="1:10" ht="20.25" customHeight="1">
      <c r="A15" s="535" t="s">
        <v>550</v>
      </c>
      <c r="B15" s="533" t="s">
        <v>227</v>
      </c>
      <c r="C15" s="177">
        <v>23543.54</v>
      </c>
      <c r="D15" s="177">
        <v>23430.79</v>
      </c>
      <c r="E15" s="534">
        <f t="shared" si="0"/>
        <v>99.521100055471692</v>
      </c>
      <c r="G15" s="177"/>
    </row>
    <row r="16" spans="1:10" ht="20.25" customHeight="1">
      <c r="A16" s="535" t="s">
        <v>565</v>
      </c>
      <c r="B16" s="533" t="s">
        <v>581</v>
      </c>
      <c r="C16" s="177">
        <v>56.564429138523771</v>
      </c>
      <c r="D16" s="177">
        <v>53.30968201886887</v>
      </c>
      <c r="E16" s="534">
        <f t="shared" si="0"/>
        <v>94.245947198222098</v>
      </c>
      <c r="G16" s="177"/>
    </row>
    <row r="17" spans="1:7" ht="20.25" customHeight="1">
      <c r="A17" s="535" t="s">
        <v>551</v>
      </c>
      <c r="B17" s="533" t="s">
        <v>121</v>
      </c>
      <c r="C17" s="177">
        <v>133172.69</v>
      </c>
      <c r="D17" s="177">
        <v>114898.989375</v>
      </c>
      <c r="E17" s="534">
        <f t="shared" si="0"/>
        <v>86.278192154112077</v>
      </c>
      <c r="G17" s="177"/>
    </row>
    <row r="18" spans="1:7" ht="20.25" customHeight="1">
      <c r="A18" s="532" t="s">
        <v>553</v>
      </c>
      <c r="B18" s="532"/>
      <c r="C18" s="241"/>
      <c r="D18" s="565"/>
      <c r="E18" s="534"/>
    </row>
    <row r="19" spans="1:7" ht="20.25" customHeight="1">
      <c r="A19" s="444" t="s">
        <v>554</v>
      </c>
      <c r="B19" s="444"/>
      <c r="C19" s="241"/>
      <c r="D19" s="565"/>
      <c r="E19" s="534"/>
    </row>
    <row r="20" spans="1:7" ht="20.25" customHeight="1">
      <c r="A20" s="535" t="s">
        <v>550</v>
      </c>
      <c r="B20" s="533" t="s">
        <v>227</v>
      </c>
      <c r="C20" s="244">
        <v>9001.89</v>
      </c>
      <c r="D20" s="177">
        <v>8963.3599999999988</v>
      </c>
      <c r="E20" s="534">
        <f t="shared" si="0"/>
        <v>99.571978773346487</v>
      </c>
    </row>
    <row r="21" spans="1:7" ht="20.25" customHeight="1">
      <c r="A21" s="535" t="s">
        <v>565</v>
      </c>
      <c r="B21" s="533" t="s">
        <v>581</v>
      </c>
      <c r="C21" s="244">
        <v>47.317163395686912</v>
      </c>
      <c r="D21" s="177">
        <v>48.880355841956231</v>
      </c>
      <c r="E21" s="534">
        <f t="shared" si="0"/>
        <v>103.30364783957401</v>
      </c>
    </row>
    <row r="22" spans="1:7" ht="20.25" customHeight="1">
      <c r="A22" s="535" t="s">
        <v>551</v>
      </c>
      <c r="B22" s="533" t="s">
        <v>121</v>
      </c>
      <c r="C22" s="244">
        <v>42594.39</v>
      </c>
      <c r="D22" s="177">
        <v>41962.367960000003</v>
      </c>
      <c r="E22" s="534">
        <f t="shared" si="0"/>
        <v>98.51618478395865</v>
      </c>
      <c r="G22" s="503"/>
    </row>
    <row r="23" spans="1:7" ht="20.25" customHeight="1">
      <c r="A23" s="444" t="s">
        <v>555</v>
      </c>
      <c r="B23" s="444"/>
      <c r="C23" s="241"/>
      <c r="D23" s="565"/>
      <c r="E23" s="534"/>
    </row>
    <row r="24" spans="1:7" ht="20.25" customHeight="1">
      <c r="A24" s="535" t="s">
        <v>550</v>
      </c>
      <c r="B24" s="533" t="s">
        <v>227</v>
      </c>
      <c r="C24" s="244">
        <v>1644.5399999999997</v>
      </c>
      <c r="D24" s="177">
        <v>1698.93</v>
      </c>
      <c r="E24" s="534">
        <f t="shared" si="0"/>
        <v>103.30730781859977</v>
      </c>
    </row>
    <row r="25" spans="1:7" ht="20.25" customHeight="1">
      <c r="A25" s="535" t="s">
        <v>565</v>
      </c>
      <c r="B25" s="533" t="s">
        <v>581</v>
      </c>
      <c r="C25" s="244">
        <v>119.7142057961497</v>
      </c>
      <c r="D25" s="177">
        <v>119.03757723836333</v>
      </c>
      <c r="E25" s="534">
        <f t="shared" si="0"/>
        <v>99.434796770118865</v>
      </c>
    </row>
    <row r="26" spans="1:7" ht="20.25" customHeight="1">
      <c r="A26" s="535" t="s">
        <v>551</v>
      </c>
      <c r="B26" s="533" t="s">
        <v>121</v>
      </c>
      <c r="C26" s="244">
        <v>19687.48</v>
      </c>
      <c r="D26" s="177">
        <v>20170.084199999998</v>
      </c>
      <c r="E26" s="534">
        <f t="shared" si="0"/>
        <v>102.45132541087025</v>
      </c>
    </row>
    <row r="27" spans="1:7" ht="20.25" customHeight="1">
      <c r="A27" s="444" t="s">
        <v>556</v>
      </c>
      <c r="B27" s="444"/>
      <c r="C27" s="241"/>
      <c r="D27" s="565"/>
      <c r="E27" s="534"/>
    </row>
    <row r="28" spans="1:7" ht="20.25" customHeight="1">
      <c r="A28" s="535" t="s">
        <v>550</v>
      </c>
      <c r="B28" s="533" t="s">
        <v>227</v>
      </c>
      <c r="C28" s="244">
        <v>638.30000000000007</v>
      </c>
      <c r="D28" s="177">
        <v>596.52</v>
      </c>
      <c r="E28" s="534">
        <f t="shared" si="0"/>
        <v>93.454488485038368</v>
      </c>
    </row>
    <row r="29" spans="1:7" ht="20.25" customHeight="1">
      <c r="A29" s="535" t="s">
        <v>565</v>
      </c>
      <c r="B29" s="533" t="s">
        <v>581</v>
      </c>
      <c r="C29" s="244">
        <v>18.725520914930282</v>
      </c>
      <c r="D29" s="177">
        <v>20.113634376786255</v>
      </c>
      <c r="E29" s="534">
        <f t="shared" si="0"/>
        <v>107.41294978207628</v>
      </c>
    </row>
    <row r="30" spans="1:7" ht="20.25" customHeight="1">
      <c r="A30" s="535" t="s">
        <v>551</v>
      </c>
      <c r="B30" s="533" t="s">
        <v>121</v>
      </c>
      <c r="C30" s="244">
        <v>1195.25</v>
      </c>
      <c r="D30" s="177">
        <v>1196.3992000000001</v>
      </c>
      <c r="E30" s="534">
        <f t="shared" si="0"/>
        <v>100.09614724952939</v>
      </c>
    </row>
    <row r="31" spans="1:7" ht="20.25" customHeight="1">
      <c r="A31" s="444" t="s">
        <v>557</v>
      </c>
      <c r="B31" s="444"/>
      <c r="C31" s="241"/>
      <c r="D31" s="565"/>
      <c r="E31" s="534"/>
    </row>
    <row r="32" spans="1:7" ht="20.25" customHeight="1">
      <c r="A32" s="535" t="s">
        <v>550</v>
      </c>
      <c r="B32" s="533" t="s">
        <v>227</v>
      </c>
      <c r="C32" s="244">
        <v>2117.79</v>
      </c>
      <c r="D32" s="177">
        <v>2038.52</v>
      </c>
      <c r="E32" s="534">
        <f t="shared" si="0"/>
        <v>96.256947100515148</v>
      </c>
    </row>
    <row r="33" spans="1:7" ht="20.25" customHeight="1">
      <c r="A33" s="535" t="s">
        <v>565</v>
      </c>
      <c r="B33" s="533" t="s">
        <v>581</v>
      </c>
      <c r="C33" s="244">
        <v>20.020918032477248</v>
      </c>
      <c r="D33" s="177">
        <v>20.881882466166608</v>
      </c>
      <c r="E33" s="534">
        <f t="shared" si="0"/>
        <v>104.3003244521192</v>
      </c>
    </row>
    <row r="34" spans="1:7" ht="20.25" customHeight="1">
      <c r="A34" s="535" t="s">
        <v>551</v>
      </c>
      <c r="B34" s="533" t="s">
        <v>121</v>
      </c>
      <c r="C34" s="244">
        <v>4240.0099999999993</v>
      </c>
      <c r="D34" s="177">
        <v>4209.2863400000006</v>
      </c>
      <c r="E34" s="534">
        <f t="shared" si="0"/>
        <v>99.27538708635123</v>
      </c>
    </row>
    <row r="35" spans="1:7" ht="20.25" customHeight="1">
      <c r="A35" s="444" t="s">
        <v>558</v>
      </c>
      <c r="B35" s="444"/>
      <c r="C35" s="241"/>
      <c r="D35" s="565"/>
      <c r="E35" s="534"/>
    </row>
    <row r="36" spans="1:7" ht="20.25" customHeight="1">
      <c r="A36" s="535" t="s">
        <v>550</v>
      </c>
      <c r="B36" s="533" t="s">
        <v>227</v>
      </c>
      <c r="C36" s="244">
        <v>10161.150000000003</v>
      </c>
      <c r="D36" s="177">
        <v>10265.08</v>
      </c>
      <c r="E36" s="534">
        <f t="shared" si="0"/>
        <v>101.02281729922298</v>
      </c>
    </row>
    <row r="37" spans="1:7" ht="20.25" customHeight="1">
      <c r="A37" s="535" t="s">
        <v>565</v>
      </c>
      <c r="B37" s="533" t="s">
        <v>581</v>
      </c>
      <c r="C37" s="244">
        <v>225.86166132770398</v>
      </c>
      <c r="D37" s="177">
        <v>223.41080578574957</v>
      </c>
      <c r="E37" s="534">
        <f t="shared" si="0"/>
        <v>98.914886427582573</v>
      </c>
    </row>
    <row r="38" spans="1:7" ht="20.25" customHeight="1">
      <c r="A38" s="535" t="s">
        <v>551</v>
      </c>
      <c r="B38" s="533" t="s">
        <v>121</v>
      </c>
      <c r="C38" s="244">
        <v>229501.42199999999</v>
      </c>
      <c r="D38" s="177">
        <v>221335.31940000001</v>
      </c>
      <c r="E38" s="534">
        <f t="shared" si="0"/>
        <v>96.441807406317508</v>
      </c>
      <c r="G38" s="503"/>
    </row>
    <row r="39" spans="1:7" ht="24.95" customHeight="1">
      <c r="A39" s="536"/>
      <c r="B39" s="536"/>
    </row>
    <row r="40" spans="1:7" ht="24.95" customHeight="1"/>
    <row r="41" spans="1:7" ht="24.95" customHeight="1"/>
    <row r="42" spans="1:7" ht="24.95" customHeight="1"/>
    <row r="43" spans="1:7" ht="24.95" customHeight="1"/>
    <row r="44" spans="1:7" ht="24.95" customHeight="1"/>
    <row r="45" spans="1:7" ht="24.95" customHeight="1"/>
    <row r="46" spans="1:7" ht="24.95" customHeight="1"/>
    <row r="47" spans="1:7" ht="24.95" customHeight="1"/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</sheetData>
  <mergeCells count="1">
    <mergeCell ref="A1:E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activeCell="G18" sqref="G18"/>
    </sheetView>
  </sheetViews>
  <sheetFormatPr defaultColWidth="10.125" defaultRowHeight="18.75"/>
  <cols>
    <col min="1" max="1" width="33.75" style="540" customWidth="1"/>
    <col min="2" max="2" width="8.875" style="537" customWidth="1"/>
    <col min="3" max="4" width="11.25" style="537" customWidth="1"/>
    <col min="5" max="5" width="11.875" style="537" customWidth="1"/>
    <col min="6" max="16384" width="10.125" style="537"/>
  </cols>
  <sheetData>
    <row r="1" spans="1:7">
      <c r="A1" s="746" t="s">
        <v>559</v>
      </c>
      <c r="B1" s="746"/>
      <c r="C1" s="746"/>
      <c r="D1" s="746"/>
      <c r="E1" s="746"/>
    </row>
    <row r="2" spans="1:7">
      <c r="A2" s="746"/>
      <c r="B2" s="746"/>
      <c r="C2" s="746"/>
      <c r="D2" s="746"/>
      <c r="E2" s="746"/>
    </row>
    <row r="4" spans="1:7" ht="81.75" customHeight="1">
      <c r="A4" s="550"/>
      <c r="B4" s="547" t="s">
        <v>566</v>
      </c>
      <c r="C4" s="547" t="s">
        <v>573</v>
      </c>
      <c r="D4" s="547" t="s">
        <v>529</v>
      </c>
      <c r="E4" s="548" t="s">
        <v>574</v>
      </c>
    </row>
    <row r="5" spans="1:7">
      <c r="A5" s="541" t="s">
        <v>560</v>
      </c>
      <c r="B5" s="542"/>
      <c r="C5" s="542"/>
      <c r="D5" s="542"/>
      <c r="E5" s="542"/>
    </row>
    <row r="6" spans="1:7" ht="18.600000000000001" customHeight="1">
      <c r="A6" s="549" t="s">
        <v>567</v>
      </c>
      <c r="B6" s="544" t="s">
        <v>227</v>
      </c>
      <c r="C6" s="545">
        <v>653.84</v>
      </c>
      <c r="D6" s="545">
        <v>647.5</v>
      </c>
      <c r="E6" s="546">
        <v>99.030343815000606</v>
      </c>
      <c r="F6" s="539"/>
      <c r="G6" s="538"/>
    </row>
    <row r="7" spans="1:7" ht="18.600000000000001" customHeight="1">
      <c r="A7" s="549" t="s">
        <v>568</v>
      </c>
      <c r="B7" s="544" t="s">
        <v>569</v>
      </c>
      <c r="C7" s="545">
        <v>98.14</v>
      </c>
      <c r="D7" s="545">
        <v>93.914079275905138</v>
      </c>
      <c r="E7" s="546">
        <v>95.693987442332514</v>
      </c>
      <c r="F7" s="539"/>
      <c r="G7" s="538"/>
    </row>
    <row r="8" spans="1:7" ht="18.600000000000001" customHeight="1">
      <c r="A8" s="549" t="s">
        <v>551</v>
      </c>
      <c r="B8" s="544" t="s">
        <v>121</v>
      </c>
      <c r="C8" s="545">
        <v>6329.29</v>
      </c>
      <c r="D8" s="545">
        <v>6018.0142000000005</v>
      </c>
      <c r="E8" s="546">
        <v>95.081979179339243</v>
      </c>
      <c r="F8" s="539"/>
      <c r="G8" s="538"/>
    </row>
    <row r="9" spans="1:7" ht="18.600000000000001" customHeight="1">
      <c r="A9" s="541" t="s">
        <v>562</v>
      </c>
      <c r="B9" s="544"/>
      <c r="C9" s="545"/>
      <c r="D9" s="545"/>
      <c r="E9" s="546"/>
      <c r="F9" s="539"/>
      <c r="G9" s="538"/>
    </row>
    <row r="10" spans="1:7" ht="18.600000000000001" customHeight="1">
      <c r="A10" s="543" t="s">
        <v>567</v>
      </c>
      <c r="B10" s="544" t="s">
        <v>227</v>
      </c>
      <c r="C10" s="545">
        <v>1909.86</v>
      </c>
      <c r="D10" s="545">
        <v>1906.76</v>
      </c>
      <c r="E10" s="546">
        <v>99.837684437602761</v>
      </c>
      <c r="F10" s="539"/>
      <c r="G10" s="538"/>
    </row>
    <row r="11" spans="1:7" ht="18.600000000000001" customHeight="1">
      <c r="A11" s="543" t="s">
        <v>568</v>
      </c>
      <c r="B11" s="544" t="s">
        <v>569</v>
      </c>
      <c r="C11" s="545">
        <v>289.82</v>
      </c>
      <c r="D11" s="545">
        <v>287.53810975609753</v>
      </c>
      <c r="E11" s="546">
        <v>99.212652596817861</v>
      </c>
      <c r="F11" s="539"/>
      <c r="G11" s="538"/>
    </row>
    <row r="12" spans="1:7" ht="18.600000000000001" customHeight="1">
      <c r="A12" s="543" t="s">
        <v>551</v>
      </c>
      <c r="B12" s="544" t="s">
        <v>121</v>
      </c>
      <c r="C12" s="545">
        <v>53652.34</v>
      </c>
      <c r="D12" s="545">
        <v>52815</v>
      </c>
      <c r="E12" s="546">
        <v>98.439322497397143</v>
      </c>
      <c r="F12" s="539"/>
      <c r="G12" s="538"/>
    </row>
    <row r="13" spans="1:7" ht="18.600000000000001" customHeight="1">
      <c r="A13" s="541" t="s">
        <v>572</v>
      </c>
      <c r="B13" s="544"/>
      <c r="C13" s="545"/>
      <c r="D13" s="545"/>
      <c r="E13" s="546"/>
      <c r="F13" s="539"/>
      <c r="G13" s="538"/>
    </row>
    <row r="14" spans="1:7" ht="18.600000000000001" customHeight="1">
      <c r="A14" s="543" t="s">
        <v>567</v>
      </c>
      <c r="B14" s="544" t="s">
        <v>227</v>
      </c>
      <c r="C14" s="545">
        <v>344.04</v>
      </c>
      <c r="D14" s="545">
        <v>341.26</v>
      </c>
      <c r="E14" s="546">
        <v>99.191954423904193</v>
      </c>
      <c r="F14" s="539"/>
      <c r="G14" s="538"/>
    </row>
    <row r="15" spans="1:7" ht="18.600000000000001" customHeight="1">
      <c r="A15" s="543" t="s">
        <v>568</v>
      </c>
      <c r="B15" s="544" t="s">
        <v>569</v>
      </c>
      <c r="C15" s="545">
        <v>66.72</v>
      </c>
      <c r="D15" s="545">
        <v>68.089705882352931</v>
      </c>
      <c r="E15" s="546">
        <v>102.05291649033713</v>
      </c>
      <c r="F15" s="539"/>
      <c r="G15" s="538"/>
    </row>
    <row r="16" spans="1:7" ht="18.600000000000001" customHeight="1">
      <c r="A16" s="543" t="s">
        <v>551</v>
      </c>
      <c r="B16" s="544" t="s">
        <v>121</v>
      </c>
      <c r="C16" s="545">
        <v>2250.06</v>
      </c>
      <c r="D16" s="545">
        <v>2315.0499999999997</v>
      </c>
      <c r="E16" s="546">
        <v>102.88836742131321</v>
      </c>
      <c r="F16" s="539"/>
      <c r="G16" s="538"/>
    </row>
    <row r="17" spans="1:7" ht="18.600000000000001" customHeight="1">
      <c r="A17" s="541" t="s">
        <v>561</v>
      </c>
      <c r="B17" s="544"/>
      <c r="C17" s="545"/>
      <c r="D17" s="545"/>
      <c r="E17" s="546"/>
      <c r="F17" s="539"/>
      <c r="G17" s="538"/>
    </row>
    <row r="18" spans="1:7" ht="18.600000000000001" customHeight="1">
      <c r="A18" s="543" t="s">
        <v>567</v>
      </c>
      <c r="B18" s="544" t="s">
        <v>227</v>
      </c>
      <c r="C18" s="545">
        <v>399.4</v>
      </c>
      <c r="D18" s="545">
        <v>399.71000000000004</v>
      </c>
      <c r="E18" s="546">
        <v>100.07761642463697</v>
      </c>
      <c r="F18" s="539"/>
      <c r="G18" s="538"/>
    </row>
    <row r="19" spans="1:7" ht="18.600000000000001" customHeight="1">
      <c r="A19" s="543" t="s">
        <v>568</v>
      </c>
      <c r="B19" s="544" t="s">
        <v>569</v>
      </c>
      <c r="C19" s="545">
        <v>63.87</v>
      </c>
      <c r="D19" s="545">
        <v>67.728897579245938</v>
      </c>
      <c r="E19" s="546">
        <v>106.04179987356497</v>
      </c>
      <c r="F19" s="539"/>
      <c r="G19" s="538"/>
    </row>
    <row r="20" spans="1:7" ht="18.600000000000001" customHeight="1">
      <c r="A20" s="543" t="s">
        <v>551</v>
      </c>
      <c r="B20" s="544" t="s">
        <v>121</v>
      </c>
      <c r="C20" s="545">
        <v>2318.67</v>
      </c>
      <c r="D20" s="545">
        <v>2459.3040000000001</v>
      </c>
      <c r="E20" s="546">
        <v>106.06528742770639</v>
      </c>
      <c r="F20" s="539"/>
      <c r="G20" s="538"/>
    </row>
    <row r="21" spans="1:7" ht="18.600000000000001" customHeight="1">
      <c r="A21" s="541" t="s">
        <v>570</v>
      </c>
      <c r="B21" s="544"/>
      <c r="C21" s="545"/>
      <c r="D21" s="545"/>
      <c r="E21" s="546"/>
      <c r="F21" s="539"/>
      <c r="G21" s="538"/>
    </row>
    <row r="22" spans="1:7" ht="18.75" customHeight="1">
      <c r="A22" s="543" t="s">
        <v>567</v>
      </c>
      <c r="B22" s="544" t="s">
        <v>227</v>
      </c>
      <c r="C22" s="545">
        <v>340.46</v>
      </c>
      <c r="D22" s="545">
        <v>338.68999999999994</v>
      </c>
      <c r="E22" s="546">
        <v>99.480115138342228</v>
      </c>
      <c r="F22" s="539"/>
      <c r="G22" s="538"/>
    </row>
    <row r="23" spans="1:7" ht="18.75" customHeight="1">
      <c r="A23" s="543" t="s">
        <v>568</v>
      </c>
      <c r="B23" s="544" t="s">
        <v>569</v>
      </c>
      <c r="C23" s="545">
        <v>89.61</v>
      </c>
      <c r="D23" s="545">
        <v>90.450804681784916</v>
      </c>
      <c r="E23" s="546">
        <v>100.93829336210793</v>
      </c>
      <c r="F23" s="539"/>
      <c r="G23" s="538"/>
    </row>
    <row r="24" spans="1:7" ht="18.75" customHeight="1">
      <c r="A24" s="543" t="s">
        <v>551</v>
      </c>
      <c r="B24" s="544" t="s">
        <v>121</v>
      </c>
      <c r="C24" s="545">
        <v>2987.42</v>
      </c>
      <c r="D24" s="545">
        <v>2967.5099999999998</v>
      </c>
      <c r="E24" s="546">
        <v>99.333538638691564</v>
      </c>
      <c r="F24" s="539"/>
      <c r="G24" s="538"/>
    </row>
    <row r="25" spans="1:7" ht="18.75" customHeight="1">
      <c r="A25" s="541" t="s">
        <v>571</v>
      </c>
      <c r="B25" s="544"/>
      <c r="C25" s="545"/>
      <c r="D25" s="545"/>
      <c r="E25" s="546"/>
      <c r="F25" s="539"/>
      <c r="G25" s="538"/>
    </row>
    <row r="26" spans="1:7" ht="16.5" customHeight="1">
      <c r="A26" s="543" t="s">
        <v>567</v>
      </c>
      <c r="B26" s="544" t="s">
        <v>227</v>
      </c>
      <c r="C26" s="545">
        <v>849.14</v>
      </c>
      <c r="D26" s="545">
        <v>839.85</v>
      </c>
      <c r="E26" s="546">
        <v>98.905951904279632</v>
      </c>
      <c r="F26" s="539"/>
      <c r="G26" s="538"/>
    </row>
    <row r="27" spans="1:7" ht="16.5" customHeight="1">
      <c r="A27" s="543" t="s">
        <v>568</v>
      </c>
      <c r="B27" s="544" t="s">
        <v>569</v>
      </c>
      <c r="C27" s="545">
        <v>121.04</v>
      </c>
      <c r="D27" s="545">
        <v>119.07883764192701</v>
      </c>
      <c r="E27" s="546">
        <v>98.379740285795606</v>
      </c>
      <c r="F27" s="539"/>
      <c r="G27" s="538"/>
    </row>
    <row r="28" spans="1:7" ht="16.5" customHeight="1">
      <c r="A28" s="543" t="s">
        <v>551</v>
      </c>
      <c r="B28" s="544" t="s">
        <v>121</v>
      </c>
      <c r="C28" s="545">
        <v>9490.06</v>
      </c>
      <c r="D28" s="545">
        <v>9281.6</v>
      </c>
      <c r="E28" s="546">
        <v>97.803385858466669</v>
      </c>
      <c r="F28" s="539"/>
      <c r="G28" s="538"/>
    </row>
    <row r="29" spans="1:7" ht="16.5" customHeight="1">
      <c r="A29" s="541" t="s">
        <v>563</v>
      </c>
      <c r="B29" s="544"/>
      <c r="C29" s="545"/>
      <c r="D29" s="545"/>
      <c r="E29" s="546"/>
      <c r="F29" s="539"/>
      <c r="G29" s="538"/>
    </row>
    <row r="30" spans="1:7">
      <c r="A30" s="543" t="s">
        <v>567</v>
      </c>
      <c r="B30" s="544" t="s">
        <v>227</v>
      </c>
      <c r="C30" s="545">
        <v>1625.93</v>
      </c>
      <c r="D30" s="545">
        <v>1609.8899999999999</v>
      </c>
      <c r="E30" s="546">
        <v>99.013487665520643</v>
      </c>
      <c r="F30" s="539"/>
      <c r="G30" s="538"/>
    </row>
    <row r="31" spans="1:7" ht="18.75" customHeight="1">
      <c r="A31" s="543" t="s">
        <v>568</v>
      </c>
      <c r="B31" s="544" t="s">
        <v>569</v>
      </c>
      <c r="C31" s="545">
        <v>64.67</v>
      </c>
      <c r="D31" s="545">
        <v>60.082486319874732</v>
      </c>
      <c r="E31" s="546">
        <v>92.906272336283791</v>
      </c>
      <c r="F31" s="539"/>
      <c r="G31" s="538"/>
    </row>
    <row r="32" spans="1:7" ht="18.75" customHeight="1">
      <c r="A32" s="543" t="s">
        <v>551</v>
      </c>
      <c r="B32" s="544" t="s">
        <v>121</v>
      </c>
      <c r="C32" s="545">
        <v>10431.379999999999</v>
      </c>
      <c r="D32" s="545">
        <v>9629.36</v>
      </c>
      <c r="E32" s="546">
        <v>92.31146789782369</v>
      </c>
      <c r="F32" s="539"/>
      <c r="G32" s="538"/>
    </row>
  </sheetData>
  <mergeCells count="1">
    <mergeCell ref="A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7"/>
  <sheetViews>
    <sheetView zoomScalePageLayoutView="90" workbookViewId="0">
      <pane xSplit="1" ySplit="2" topLeftCell="B3" activePane="bottomRight" state="frozen"/>
      <selection activeCell="U22" sqref="U22"/>
      <selection pane="topRight" activeCell="U22" sqref="U22"/>
      <selection pane="bottomLeft" activeCell="U22" sqref="U22"/>
      <selection pane="bottomRight" activeCell="G6" sqref="G6"/>
    </sheetView>
  </sheetViews>
  <sheetFormatPr defaultColWidth="10" defaultRowHeight="24.95" customHeight="1"/>
  <cols>
    <col min="1" max="1" width="34.375" style="366" customWidth="1"/>
    <col min="2" max="2" width="12" style="366" customWidth="1"/>
    <col min="3" max="3" width="12.25" style="366" customWidth="1"/>
    <col min="4" max="4" width="12.375" style="366" customWidth="1"/>
    <col min="5" max="5" width="16" style="366" customWidth="1"/>
    <col min="6" max="16384" width="10" style="366"/>
  </cols>
  <sheetData>
    <row r="1" spans="1:5" ht="16.5" customHeight="1">
      <c r="A1" s="747" t="s">
        <v>648</v>
      </c>
      <c r="B1" s="747"/>
      <c r="C1" s="747"/>
      <c r="D1" s="747"/>
      <c r="E1" s="747"/>
    </row>
    <row r="2" spans="1:5" ht="18" customHeight="1">
      <c r="A2" s="747"/>
      <c r="B2" s="747"/>
      <c r="C2" s="747"/>
      <c r="D2" s="747"/>
      <c r="E2" s="747"/>
    </row>
    <row r="3" spans="1:5" ht="20.100000000000001" customHeight="1">
      <c r="A3" s="16"/>
      <c r="B3" s="16"/>
      <c r="C3" s="16"/>
      <c r="D3" s="16"/>
      <c r="E3" s="16"/>
    </row>
    <row r="4" spans="1:5" ht="18" customHeight="1">
      <c r="A4" s="748"/>
      <c r="B4" s="750" t="s">
        <v>303</v>
      </c>
      <c r="C4" s="750" t="s">
        <v>585</v>
      </c>
      <c r="D4" s="750" t="s">
        <v>586</v>
      </c>
      <c r="E4" s="750" t="s">
        <v>587</v>
      </c>
    </row>
    <row r="5" spans="1:5" ht="45.75" customHeight="1">
      <c r="A5" s="749"/>
      <c r="B5" s="751"/>
      <c r="C5" s="751"/>
      <c r="D5" s="751"/>
      <c r="E5" s="751"/>
    </row>
    <row r="6" spans="1:5" ht="36.75" customHeight="1">
      <c r="A6" s="223" t="s">
        <v>649</v>
      </c>
      <c r="B6" s="580" t="s">
        <v>227</v>
      </c>
      <c r="C6" s="700">
        <v>13992.230000000001</v>
      </c>
      <c r="D6" s="700">
        <v>13948.539999999999</v>
      </c>
      <c r="E6" s="700">
        <f>D6/C6*100</f>
        <v>99.68775527560652</v>
      </c>
    </row>
    <row r="7" spans="1:5" s="365" customFormat="1" ht="33" customHeight="1">
      <c r="A7" s="223" t="s">
        <v>588</v>
      </c>
      <c r="B7" s="429" t="s">
        <v>227</v>
      </c>
      <c r="C7" s="703">
        <f>C8+C9+C10+C11+C12</f>
        <v>3936</v>
      </c>
      <c r="D7" s="703">
        <f t="shared" ref="D7" si="0">D8+D9+D10+D11+D12</f>
        <v>7451.1</v>
      </c>
      <c r="E7" s="700">
        <f>D7/C7*100</f>
        <v>189.3064024390244</v>
      </c>
    </row>
    <row r="8" spans="1:5" ht="24.95" customHeight="1">
      <c r="A8" s="581" t="s">
        <v>589</v>
      </c>
      <c r="B8" s="364" t="s">
        <v>227</v>
      </c>
      <c r="C8" s="704">
        <v>3622</v>
      </c>
      <c r="D8" s="704">
        <v>7123</v>
      </c>
      <c r="E8" s="225">
        <f>D8/C8*100</f>
        <v>196.65930425179459</v>
      </c>
    </row>
    <row r="9" spans="1:5" ht="24.95" customHeight="1">
      <c r="A9" s="581" t="s">
        <v>590</v>
      </c>
      <c r="B9" s="224" t="s">
        <v>227</v>
      </c>
      <c r="C9" s="704">
        <v>3</v>
      </c>
      <c r="D9" s="704">
        <v>3.1</v>
      </c>
      <c r="E9" s="225">
        <f t="shared" ref="E9:E12" si="1">D9/C9*100</f>
        <v>103.33333333333334</v>
      </c>
    </row>
    <row r="10" spans="1:5" s="365" customFormat="1" ht="24.95" customHeight="1">
      <c r="A10" s="581" t="s">
        <v>591</v>
      </c>
      <c r="B10" s="224" t="s">
        <v>227</v>
      </c>
      <c r="C10" s="704">
        <v>11</v>
      </c>
      <c r="D10" s="704">
        <v>12</v>
      </c>
      <c r="E10" s="225">
        <f t="shared" si="1"/>
        <v>109.09090909090908</v>
      </c>
    </row>
    <row r="11" spans="1:5" s="365" customFormat="1" ht="24.95" customHeight="1">
      <c r="A11" s="581" t="s">
        <v>592</v>
      </c>
      <c r="B11" s="224" t="s">
        <v>227</v>
      </c>
      <c r="C11" s="704">
        <v>280</v>
      </c>
      <c r="D11" s="704">
        <v>288</v>
      </c>
      <c r="E11" s="225">
        <f t="shared" si="1"/>
        <v>102.85714285714285</v>
      </c>
    </row>
    <row r="12" spans="1:5" ht="20.25" customHeight="1">
      <c r="A12" s="581" t="s">
        <v>593</v>
      </c>
      <c r="B12" s="224" t="s">
        <v>227</v>
      </c>
      <c r="C12" s="704">
        <v>20</v>
      </c>
      <c r="D12" s="704">
        <v>25</v>
      </c>
      <c r="E12" s="225">
        <f t="shared" si="1"/>
        <v>125</v>
      </c>
    </row>
    <row r="13" spans="1:5" ht="20.100000000000001" customHeight="1">
      <c r="A13" s="582" t="s">
        <v>594</v>
      </c>
      <c r="B13" s="583"/>
      <c r="C13" s="700"/>
      <c r="D13" s="700"/>
      <c r="E13" s="700"/>
    </row>
    <row r="14" spans="1:5" ht="24.95" customHeight="1">
      <c r="A14" s="582" t="s">
        <v>254</v>
      </c>
      <c r="B14" s="584" t="s">
        <v>121</v>
      </c>
      <c r="C14" s="703">
        <f>C17+C20+C24+C27</f>
        <v>12763.776</v>
      </c>
      <c r="D14" s="715">
        <f>D17+D20+D24+D27</f>
        <v>14636.469485</v>
      </c>
      <c r="E14" s="701">
        <f>D14/C14%</f>
        <v>114.67193944017821</v>
      </c>
    </row>
    <row r="15" spans="1:5" ht="24.95" customHeight="1">
      <c r="A15" s="367" t="s">
        <v>255</v>
      </c>
      <c r="B15" s="368"/>
      <c r="C15" s="702"/>
      <c r="D15" s="702"/>
      <c r="E15" s="702"/>
    </row>
    <row r="16" spans="1:5" ht="24.95" customHeight="1">
      <c r="A16" s="369" t="s">
        <v>595</v>
      </c>
      <c r="B16" s="226" t="s">
        <v>228</v>
      </c>
      <c r="C16" s="704">
        <v>16050</v>
      </c>
      <c r="D16" s="704">
        <v>15050</v>
      </c>
      <c r="E16" s="225">
        <f>D16/C16%</f>
        <v>93.769470404984418</v>
      </c>
    </row>
    <row r="17" spans="1:5" ht="24.95" customHeight="1">
      <c r="A17" s="369" t="s">
        <v>229</v>
      </c>
      <c r="B17" s="226" t="s">
        <v>121</v>
      </c>
      <c r="C17" s="704">
        <v>127.77599999999998</v>
      </c>
      <c r="D17" s="704">
        <v>131.715</v>
      </c>
      <c r="E17" s="225">
        <f t="shared" ref="E17:E28" si="2">D17/C17%</f>
        <v>103.08273854244931</v>
      </c>
    </row>
    <row r="18" spans="1:5" ht="24.95" customHeight="1">
      <c r="A18" s="367" t="s">
        <v>256</v>
      </c>
      <c r="B18" s="368"/>
      <c r="C18" s="702"/>
      <c r="D18" s="702"/>
      <c r="E18" s="702"/>
    </row>
    <row r="19" spans="1:5" ht="24.95" customHeight="1">
      <c r="A19" s="369" t="s">
        <v>596</v>
      </c>
      <c r="B19" s="226" t="s">
        <v>228</v>
      </c>
      <c r="C19" s="705">
        <v>92450</v>
      </c>
      <c r="D19" s="705">
        <v>87500</v>
      </c>
      <c r="E19" s="225">
        <f t="shared" si="2"/>
        <v>94.645754461871277</v>
      </c>
    </row>
    <row r="20" spans="1:5" ht="24.95" customHeight="1">
      <c r="A20" s="369" t="s">
        <v>229</v>
      </c>
      <c r="B20" s="226" t="s">
        <v>121</v>
      </c>
      <c r="C20" s="704">
        <v>446.2</v>
      </c>
      <c r="D20" s="704">
        <v>481.87948499999999</v>
      </c>
      <c r="E20" s="225">
        <f t="shared" si="2"/>
        <v>107.99629874495743</v>
      </c>
    </row>
    <row r="21" spans="1:5" ht="24.95" customHeight="1">
      <c r="A21" s="369" t="s">
        <v>597</v>
      </c>
      <c r="B21" s="226" t="s">
        <v>121</v>
      </c>
      <c r="C21" s="704">
        <v>5230</v>
      </c>
      <c r="D21" s="704">
        <v>5250</v>
      </c>
      <c r="E21" s="225">
        <f t="shared" si="2"/>
        <v>100.38240917782028</v>
      </c>
    </row>
    <row r="22" spans="1:5" ht="24.95" customHeight="1">
      <c r="A22" s="367" t="s">
        <v>257</v>
      </c>
      <c r="B22" s="368"/>
      <c r="C22" s="702"/>
      <c r="D22" s="702"/>
      <c r="E22" s="702">
        <v>0</v>
      </c>
    </row>
    <row r="23" spans="1:5" ht="24.95" customHeight="1">
      <c r="A23" s="369" t="s">
        <v>596</v>
      </c>
      <c r="B23" s="226" t="s">
        <v>228</v>
      </c>
      <c r="C23" s="705">
        <v>475000</v>
      </c>
      <c r="D23" s="705">
        <v>439500</v>
      </c>
      <c r="E23" s="225">
        <f t="shared" si="2"/>
        <v>92.526315789473685</v>
      </c>
    </row>
    <row r="24" spans="1:5" ht="24.95" customHeight="1">
      <c r="A24" s="369" t="s">
        <v>229</v>
      </c>
      <c r="B24" s="226" t="s">
        <v>121</v>
      </c>
      <c r="C24" s="704">
        <v>8264.7999999999993</v>
      </c>
      <c r="D24" s="704">
        <v>9568</v>
      </c>
      <c r="E24" s="225">
        <f>D24/C24%</f>
        <v>115.76807666247218</v>
      </c>
    </row>
    <row r="25" spans="1:5" ht="15.75">
      <c r="A25" s="367" t="s">
        <v>258</v>
      </c>
      <c r="B25" s="368"/>
      <c r="C25" s="702"/>
      <c r="D25" s="702"/>
      <c r="E25" s="702">
        <v>0</v>
      </c>
    </row>
    <row r="26" spans="1:5" ht="31.5" customHeight="1">
      <c r="A26" s="370" t="s">
        <v>595</v>
      </c>
      <c r="B26" s="371" t="s">
        <v>230</v>
      </c>
      <c r="C26" s="705">
        <v>12250</v>
      </c>
      <c r="D26" s="705">
        <v>11350</v>
      </c>
      <c r="E26" s="225">
        <f>D26/C26%</f>
        <v>92.65306122448979</v>
      </c>
    </row>
    <row r="27" spans="1:5" ht="27" customHeight="1">
      <c r="A27" s="372" t="s">
        <v>598</v>
      </c>
      <c r="B27" s="371" t="s">
        <v>121</v>
      </c>
      <c r="C27" s="704">
        <v>3925</v>
      </c>
      <c r="D27" s="704">
        <v>4454.875</v>
      </c>
      <c r="E27" s="225">
        <f t="shared" si="2"/>
        <v>113.5</v>
      </c>
    </row>
    <row r="28" spans="1:5" s="365" customFormat="1" ht="30" customHeight="1">
      <c r="A28" s="370" t="s">
        <v>599</v>
      </c>
      <c r="B28" s="371" t="s">
        <v>231</v>
      </c>
      <c r="C28" s="704">
        <v>71100</v>
      </c>
      <c r="D28" s="704">
        <v>73588.5</v>
      </c>
      <c r="E28" s="225">
        <f t="shared" si="2"/>
        <v>103.5</v>
      </c>
    </row>
    <row r="29" spans="1:5" s="572" customFormat="1" ht="15.75">
      <c r="A29" s="367" t="s">
        <v>600</v>
      </c>
      <c r="B29" s="374"/>
      <c r="C29" s="703"/>
      <c r="D29" s="703"/>
      <c r="E29" s="701"/>
    </row>
    <row r="30" spans="1:5" ht="30.75" customHeight="1">
      <c r="A30" s="370" t="s">
        <v>595</v>
      </c>
      <c r="B30" s="371" t="s">
        <v>230</v>
      </c>
      <c r="C30" s="705">
        <v>10800</v>
      </c>
      <c r="D30" s="705">
        <v>10020</v>
      </c>
      <c r="E30" s="225">
        <f t="shared" ref="E30:E32" si="3">D30/C30%</f>
        <v>92.777777777777771</v>
      </c>
    </row>
    <row r="31" spans="1:5" ht="26.25" customHeight="1">
      <c r="A31" s="372" t="s">
        <v>601</v>
      </c>
      <c r="B31" s="371" t="s">
        <v>121</v>
      </c>
      <c r="C31" s="704">
        <v>3605</v>
      </c>
      <c r="D31" s="704">
        <v>4104.2763374999995</v>
      </c>
      <c r="E31" s="225">
        <f t="shared" si="3"/>
        <v>113.84955166435506</v>
      </c>
    </row>
    <row r="32" spans="1:5" ht="22.5" customHeight="1">
      <c r="A32" s="370" t="s">
        <v>602</v>
      </c>
      <c r="B32" s="371" t="s">
        <v>231</v>
      </c>
      <c r="C32" s="704">
        <v>55470</v>
      </c>
      <c r="D32" s="704">
        <v>57400</v>
      </c>
      <c r="E32" s="225">
        <f t="shared" si="3"/>
        <v>103.47935821164593</v>
      </c>
    </row>
    <row r="33" spans="1:5" ht="31.5">
      <c r="A33" s="585" t="s">
        <v>603</v>
      </c>
      <c r="B33" s="371"/>
      <c r="C33" s="704"/>
      <c r="D33" s="704"/>
      <c r="E33" s="225"/>
    </row>
    <row r="34" spans="1:5" ht="24.95" customHeight="1">
      <c r="A34" s="373" t="s">
        <v>604</v>
      </c>
      <c r="B34" s="371" t="s">
        <v>227</v>
      </c>
      <c r="C34" s="702">
        <v>3</v>
      </c>
      <c r="D34" s="702">
        <v>3</v>
      </c>
      <c r="E34" s="225">
        <f>D34/C34*100</f>
        <v>100</v>
      </c>
    </row>
    <row r="35" spans="1:5" ht="24.95" customHeight="1">
      <c r="A35" s="373" t="s">
        <v>605</v>
      </c>
      <c r="B35" s="371" t="s">
        <v>259</v>
      </c>
      <c r="C35" s="702">
        <v>3388.1419599999999</v>
      </c>
      <c r="D35" s="702">
        <v>3529.7662939279999</v>
      </c>
      <c r="E35" s="225">
        <f t="shared" ref="E35:E45" si="4">D35/C35%</f>
        <v>104.17999999999999</v>
      </c>
    </row>
    <row r="36" spans="1:5" ht="24" customHeight="1">
      <c r="A36" s="373" t="s">
        <v>606</v>
      </c>
      <c r="B36" s="371" t="s">
        <v>260</v>
      </c>
      <c r="C36" s="702">
        <v>2563.3799999999997</v>
      </c>
      <c r="D36" s="702">
        <v>2563.8926759999995</v>
      </c>
      <c r="E36" s="225">
        <f t="shared" si="4"/>
        <v>100.02</v>
      </c>
    </row>
    <row r="37" spans="1:5" ht="31.5">
      <c r="A37" s="582" t="s">
        <v>607</v>
      </c>
      <c r="B37" s="375" t="s">
        <v>121</v>
      </c>
      <c r="C37" s="700">
        <f>C38+C42</f>
        <v>2095.92</v>
      </c>
      <c r="D37" s="700">
        <f>D38+D42</f>
        <v>2103.1400000000003</v>
      </c>
      <c r="E37" s="701">
        <f t="shared" si="4"/>
        <v>100.34447879690066</v>
      </c>
    </row>
    <row r="38" spans="1:5" ht="24.95" customHeight="1">
      <c r="A38" s="367" t="s">
        <v>261</v>
      </c>
      <c r="B38" s="375" t="s">
        <v>10</v>
      </c>
      <c r="C38" s="700">
        <f>C39+C40+C41</f>
        <v>159.5</v>
      </c>
      <c r="D38" s="700">
        <f>D39+D40+D41</f>
        <v>158.6</v>
      </c>
      <c r="E38" s="701">
        <f t="shared" si="4"/>
        <v>99.435736677115983</v>
      </c>
    </row>
    <row r="39" spans="1:5" ht="24.95" customHeight="1">
      <c r="A39" s="373" t="s">
        <v>262</v>
      </c>
      <c r="B39" s="375" t="s">
        <v>10</v>
      </c>
      <c r="C39" s="702">
        <v>50.5</v>
      </c>
      <c r="D39" s="702">
        <v>50.7</v>
      </c>
      <c r="E39" s="225">
        <f t="shared" si="4"/>
        <v>100.3960396039604</v>
      </c>
    </row>
    <row r="40" spans="1:5" ht="24.95" customHeight="1">
      <c r="A40" s="373" t="s">
        <v>263</v>
      </c>
      <c r="B40" s="375" t="s">
        <v>10</v>
      </c>
      <c r="C40" s="702">
        <v>5</v>
      </c>
      <c r="D40" s="702">
        <v>4.9000000000000004</v>
      </c>
      <c r="E40" s="225">
        <f t="shared" si="4"/>
        <v>98</v>
      </c>
    </row>
    <row r="41" spans="1:5" ht="24.95" customHeight="1">
      <c r="A41" s="373" t="s">
        <v>264</v>
      </c>
      <c r="B41" s="375" t="s">
        <v>10</v>
      </c>
      <c r="C41" s="702">
        <v>104</v>
      </c>
      <c r="D41" s="702">
        <v>103</v>
      </c>
      <c r="E41" s="225">
        <f t="shared" si="4"/>
        <v>99.038461538461533</v>
      </c>
    </row>
    <row r="42" spans="1:5" ht="24.95" customHeight="1">
      <c r="A42" s="367" t="s">
        <v>265</v>
      </c>
      <c r="B42" s="375" t="s">
        <v>10</v>
      </c>
      <c r="C42" s="700">
        <f>C43+C44+C45</f>
        <v>1936.4199999999998</v>
      </c>
      <c r="D42" s="700">
        <f>D43+D44+D45</f>
        <v>1944.5400000000002</v>
      </c>
      <c r="E42" s="701">
        <f t="shared" si="4"/>
        <v>100.4193305171399</v>
      </c>
    </row>
    <row r="43" spans="1:5" ht="24.95" customHeight="1">
      <c r="A43" s="373" t="s">
        <v>262</v>
      </c>
      <c r="B43" s="375" t="s">
        <v>10</v>
      </c>
      <c r="C43" s="702">
        <v>1935.8</v>
      </c>
      <c r="D43" s="702">
        <v>1943.9</v>
      </c>
      <c r="E43" s="225">
        <f t="shared" si="4"/>
        <v>100.41843165616282</v>
      </c>
    </row>
    <row r="44" spans="1:5" ht="24.95" customHeight="1">
      <c r="A44" s="373" t="s">
        <v>263</v>
      </c>
      <c r="B44" s="375" t="s">
        <v>10</v>
      </c>
      <c r="C44" s="702">
        <v>0</v>
      </c>
      <c r="D44" s="702">
        <v>0</v>
      </c>
      <c r="E44" s="702" t="s">
        <v>130</v>
      </c>
    </row>
    <row r="45" spans="1:5" ht="24.95" customHeight="1">
      <c r="A45" s="373" t="s">
        <v>264</v>
      </c>
      <c r="B45" s="375" t="s">
        <v>10</v>
      </c>
      <c r="C45" s="702">
        <v>0.62</v>
      </c>
      <c r="D45" s="702">
        <v>0.64</v>
      </c>
      <c r="E45" s="225">
        <f t="shared" si="4"/>
        <v>103.22580645161291</v>
      </c>
    </row>
    <row r="47" spans="1:5" ht="15.75">
      <c r="A47" s="572" t="s">
        <v>608</v>
      </c>
    </row>
  </sheetData>
  <mergeCells count="6">
    <mergeCell ref="A1:E2"/>
    <mergeCell ref="A4:A5"/>
    <mergeCell ref="B4:B5"/>
    <mergeCell ref="C4:C5"/>
    <mergeCell ref="D4:D5"/>
    <mergeCell ref="E4:E5"/>
  </mergeCells>
  <pageMargins left="1.1811023622047245" right="0.78740157480314965" top="0.78740157480314965" bottom="0.78740157480314965" header="0" footer="0"/>
  <pageSetup paperSize="9" scale="86" firstPageNumber="1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>
      <selection activeCell="G18" sqref="G18"/>
    </sheetView>
  </sheetViews>
  <sheetFormatPr defaultColWidth="9" defaultRowHeight="24.95" customHeight="1"/>
  <cols>
    <col min="1" max="1" width="34.625" style="15" customWidth="1"/>
    <col min="2" max="2" width="10.625" style="15" hidden="1" customWidth="1"/>
    <col min="3" max="3" width="10.625" style="15" bestFit="1" customWidth="1"/>
    <col min="4" max="4" width="12.875" style="15" hidden="1" customWidth="1"/>
    <col min="5" max="5" width="9.875" style="15" bestFit="1" customWidth="1"/>
    <col min="6" max="6" width="8.875" style="15" hidden="1" customWidth="1"/>
    <col min="7" max="7" width="9.875" style="15" bestFit="1" customWidth="1"/>
    <col min="8" max="10" width="8.125" style="15" customWidth="1"/>
    <col min="11" max="16384" width="9" style="15"/>
  </cols>
  <sheetData>
    <row r="1" spans="1:14" ht="16.5">
      <c r="A1" s="752" t="s">
        <v>580</v>
      </c>
      <c r="B1" s="752"/>
      <c r="C1" s="752"/>
      <c r="D1" s="753"/>
      <c r="E1" s="753"/>
      <c r="F1" s="753"/>
      <c r="G1" s="753"/>
      <c r="H1" s="753"/>
      <c r="I1" s="753"/>
      <c r="J1" s="753"/>
    </row>
    <row r="3" spans="1:14" s="21" customFormat="1" ht="15.75">
      <c r="A3" s="754"/>
      <c r="B3" s="502" t="s">
        <v>69</v>
      </c>
      <c r="C3" s="502" t="s">
        <v>69</v>
      </c>
      <c r="D3" s="502" t="s">
        <v>70</v>
      </c>
      <c r="E3" s="502" t="s">
        <v>70</v>
      </c>
      <c r="F3" s="502" t="s">
        <v>70</v>
      </c>
      <c r="G3" s="502" t="s">
        <v>70</v>
      </c>
      <c r="H3" s="756" t="s">
        <v>71</v>
      </c>
      <c r="I3" s="756"/>
      <c r="J3" s="756"/>
    </row>
    <row r="4" spans="1:14" s="21" customFormat="1" ht="15.75">
      <c r="A4" s="755"/>
      <c r="B4" s="10" t="s">
        <v>72</v>
      </c>
      <c r="C4" s="10" t="s">
        <v>72</v>
      </c>
      <c r="D4" s="10" t="s">
        <v>8</v>
      </c>
      <c r="E4" s="10" t="s">
        <v>8</v>
      </c>
      <c r="F4" s="10" t="s">
        <v>8</v>
      </c>
      <c r="G4" s="10" t="s">
        <v>8</v>
      </c>
      <c r="H4" s="757" t="s">
        <v>30</v>
      </c>
      <c r="I4" s="757"/>
      <c r="J4" s="757"/>
    </row>
    <row r="5" spans="1:14" s="21" customFormat="1" ht="15.75">
      <c r="A5" s="755"/>
      <c r="B5" s="10" t="s">
        <v>477</v>
      </c>
      <c r="C5" s="10" t="s">
        <v>477</v>
      </c>
      <c r="D5" s="10" t="s">
        <v>522</v>
      </c>
      <c r="E5" s="10" t="s">
        <v>522</v>
      </c>
      <c r="F5" s="10" t="s">
        <v>523</v>
      </c>
      <c r="G5" s="10" t="s">
        <v>523</v>
      </c>
      <c r="H5" s="10" t="s">
        <v>478</v>
      </c>
      <c r="I5" s="10" t="s">
        <v>524</v>
      </c>
      <c r="J5" s="758" t="s">
        <v>525</v>
      </c>
      <c r="L5" s="10"/>
    </row>
    <row r="6" spans="1:14" s="21" customFormat="1" ht="15.75">
      <c r="A6" s="755"/>
      <c r="B6" s="10" t="s">
        <v>9</v>
      </c>
      <c r="C6" s="10" t="s">
        <v>9</v>
      </c>
      <c r="D6" s="10" t="s">
        <v>9</v>
      </c>
      <c r="E6" s="10" t="s">
        <v>9</v>
      </c>
      <c r="F6" s="10" t="s">
        <v>9</v>
      </c>
      <c r="G6" s="10" t="s">
        <v>9</v>
      </c>
      <c r="H6" s="10" t="s">
        <v>9</v>
      </c>
      <c r="I6" s="10" t="s">
        <v>9</v>
      </c>
      <c r="J6" s="759"/>
      <c r="L6" s="10"/>
    </row>
    <row r="7" spans="1:14" s="21" customFormat="1" ht="15.75">
      <c r="A7" s="755"/>
      <c r="B7" s="11">
        <v>2023</v>
      </c>
      <c r="C7" s="11">
        <v>2024</v>
      </c>
      <c r="D7" s="11">
        <v>2023</v>
      </c>
      <c r="E7" s="11">
        <v>2024</v>
      </c>
      <c r="F7" s="11">
        <v>2023</v>
      </c>
      <c r="G7" s="11">
        <v>2024</v>
      </c>
      <c r="H7" s="11">
        <v>2024</v>
      </c>
      <c r="I7" s="11">
        <v>2024</v>
      </c>
      <c r="J7" s="11">
        <v>2024</v>
      </c>
      <c r="L7" s="10"/>
    </row>
    <row r="8" spans="1:14" s="21" customFormat="1" ht="38.25" customHeight="1">
      <c r="A8" s="551" t="s">
        <v>577</v>
      </c>
      <c r="B8" s="10"/>
      <c r="C8" s="10"/>
      <c r="D8" s="10"/>
      <c r="E8" s="10"/>
      <c r="F8" s="10"/>
      <c r="G8" s="10"/>
      <c r="H8" s="10"/>
      <c r="I8" s="10"/>
      <c r="J8" s="10"/>
      <c r="L8" s="10"/>
    </row>
    <row r="9" spans="1:14" s="556" customFormat="1" ht="30" customHeight="1">
      <c r="A9" s="556" t="s">
        <v>132</v>
      </c>
      <c r="C9" s="557"/>
      <c r="D9" s="557"/>
      <c r="E9" s="557"/>
      <c r="F9" s="557"/>
      <c r="G9" s="557"/>
      <c r="H9" s="553"/>
      <c r="I9" s="553"/>
      <c r="J9" s="553"/>
      <c r="K9" s="553"/>
      <c r="L9" s="558"/>
    </row>
    <row r="10" spans="1:14" s="21" customFormat="1" ht="30" customHeight="1">
      <c r="A10" s="147" t="s">
        <v>133</v>
      </c>
      <c r="B10" s="398">
        <v>19807.96</v>
      </c>
      <c r="C10" s="399">
        <v>21634.65</v>
      </c>
      <c r="D10" s="399">
        <v>19895.38</v>
      </c>
      <c r="E10" s="399">
        <v>21184.799999999999</v>
      </c>
      <c r="F10" s="399">
        <v>82665.94</v>
      </c>
      <c r="G10" s="399">
        <v>89254.52</v>
      </c>
      <c r="H10" s="154">
        <f>C10/B10*100</f>
        <v>109.22199964054855</v>
      </c>
      <c r="I10" s="154">
        <f>E10/D10*100</f>
        <v>106.4810021221007</v>
      </c>
      <c r="J10" s="154">
        <f>G10/F10*100</f>
        <v>107.97012651159594</v>
      </c>
      <c r="K10" s="272"/>
      <c r="L10" s="155"/>
    </row>
    <row r="11" spans="1:14" s="21" customFormat="1" ht="30" customHeight="1">
      <c r="A11" s="147" t="s">
        <v>134</v>
      </c>
      <c r="B11" s="398">
        <v>351</v>
      </c>
      <c r="C11" s="399">
        <v>340.5</v>
      </c>
      <c r="D11" s="399">
        <v>335.31</v>
      </c>
      <c r="E11" s="399">
        <v>329</v>
      </c>
      <c r="F11" s="399">
        <v>1355.81</v>
      </c>
      <c r="G11" s="399">
        <v>1322.1</v>
      </c>
      <c r="H11" s="154">
        <f>C11/B11*100</f>
        <v>97.008547008547012</v>
      </c>
      <c r="I11" s="154">
        <f t="shared" ref="I11:I16" si="0">E11/D11*100</f>
        <v>98.118159315260499</v>
      </c>
      <c r="J11" s="154">
        <f t="shared" ref="J11:J16" si="1">G11/F11*100</f>
        <v>97.513663418915627</v>
      </c>
      <c r="K11" s="272"/>
      <c r="L11" s="155"/>
      <c r="N11" s="187"/>
    </row>
    <row r="12" spans="1:14" s="21" customFormat="1" ht="30" customHeight="1">
      <c r="A12" s="147" t="s">
        <v>135</v>
      </c>
      <c r="B12" s="398">
        <v>1400</v>
      </c>
      <c r="C12" s="399">
        <v>1350</v>
      </c>
      <c r="D12" s="399">
        <v>1390</v>
      </c>
      <c r="E12" s="399">
        <v>1350</v>
      </c>
      <c r="F12" s="399">
        <v>5471.77</v>
      </c>
      <c r="G12" s="399">
        <v>5291</v>
      </c>
      <c r="H12" s="154">
        <f>C12/B12*100</f>
        <v>96.428571428571431</v>
      </c>
      <c r="I12" s="154">
        <f t="shared" si="0"/>
        <v>97.122302158273371</v>
      </c>
      <c r="J12" s="154">
        <f t="shared" si="1"/>
        <v>96.696315817368045</v>
      </c>
      <c r="K12" s="272"/>
      <c r="L12" s="155"/>
    </row>
    <row r="13" spans="1:14" s="21" customFormat="1" ht="30" customHeight="1">
      <c r="A13" s="147" t="s">
        <v>136</v>
      </c>
      <c r="B13" s="398">
        <v>9629.67</v>
      </c>
      <c r="C13" s="399">
        <v>10026.24</v>
      </c>
      <c r="D13" s="399">
        <v>9990.0400000000009</v>
      </c>
      <c r="E13" s="399">
        <v>9978.9</v>
      </c>
      <c r="F13" s="399">
        <v>40586</v>
      </c>
      <c r="G13" s="399">
        <v>40183.360000000001</v>
      </c>
      <c r="H13" s="154">
        <f>C13/B13*100</f>
        <v>104.11820965827489</v>
      </c>
      <c r="I13" s="154">
        <f t="shared" si="0"/>
        <v>99.888488934979222</v>
      </c>
      <c r="J13" s="154">
        <f t="shared" si="1"/>
        <v>99.007933770265609</v>
      </c>
      <c r="K13" s="272"/>
      <c r="L13" s="155"/>
    </row>
    <row r="14" spans="1:14" s="555" customFormat="1" ht="30" customHeight="1">
      <c r="A14" s="556" t="s">
        <v>137</v>
      </c>
      <c r="B14" s="553"/>
      <c r="C14" s="552"/>
      <c r="D14" s="552"/>
      <c r="E14" s="552"/>
      <c r="F14" s="552"/>
      <c r="G14" s="552"/>
      <c r="H14" s="552"/>
      <c r="I14" s="552"/>
      <c r="J14" s="552"/>
      <c r="K14" s="553"/>
      <c r="L14" s="554"/>
    </row>
    <row r="15" spans="1:14" s="21" customFormat="1" ht="30" customHeight="1">
      <c r="A15" s="147" t="s">
        <v>138</v>
      </c>
      <c r="B15" s="398">
        <v>178538.53</v>
      </c>
      <c r="C15" s="399">
        <v>202553.52000000002</v>
      </c>
      <c r="D15" s="399">
        <v>186336.41999999998</v>
      </c>
      <c r="E15" s="399">
        <v>201684.05</v>
      </c>
      <c r="F15" s="399">
        <v>735040.89</v>
      </c>
      <c r="G15" s="399">
        <v>809688.53</v>
      </c>
      <c r="H15" s="154">
        <f>C15/B15*100</f>
        <v>113.45087248113896</v>
      </c>
      <c r="I15" s="154">
        <f t="shared" si="0"/>
        <v>108.23651651137229</v>
      </c>
      <c r="J15" s="154">
        <f t="shared" si="1"/>
        <v>110.15557651493376</v>
      </c>
      <c r="K15" s="272"/>
      <c r="L15" s="155"/>
    </row>
    <row r="16" spans="1:14" s="21" customFormat="1" ht="30" customHeight="1">
      <c r="A16" s="147" t="s">
        <v>139</v>
      </c>
      <c r="B16" s="400">
        <v>14200</v>
      </c>
      <c r="C16" s="154">
        <v>14600</v>
      </c>
      <c r="D16" s="154">
        <v>14500</v>
      </c>
      <c r="E16" s="154">
        <v>14820</v>
      </c>
      <c r="F16" s="154">
        <v>58994.49</v>
      </c>
      <c r="G16" s="154">
        <v>60650</v>
      </c>
      <c r="H16" s="154">
        <f>C16/B16*100</f>
        <v>102.8169014084507</v>
      </c>
      <c r="I16" s="154">
        <f t="shared" si="0"/>
        <v>102.20689655172414</v>
      </c>
      <c r="J16" s="154">
        <f t="shared" si="1"/>
        <v>102.80621122413297</v>
      </c>
      <c r="K16" s="272"/>
      <c r="L16" s="155"/>
    </row>
    <row r="17" spans="1:10" ht="38.25" customHeight="1">
      <c r="A17" s="551" t="s">
        <v>578</v>
      </c>
    </row>
    <row r="18" spans="1:10" ht="30" customHeight="1">
      <c r="A18" s="15" t="s">
        <v>459</v>
      </c>
      <c r="B18" s="15">
        <v>170.2</v>
      </c>
      <c r="C18" s="15">
        <v>130.10000000000002</v>
      </c>
      <c r="D18" s="15">
        <v>43.6</v>
      </c>
      <c r="E18" s="15">
        <v>0</v>
      </c>
      <c r="F18" s="15">
        <v>705.2</v>
      </c>
      <c r="G18" s="15">
        <v>601.70999999999992</v>
      </c>
      <c r="H18" s="15">
        <v>76.439482961222112</v>
      </c>
      <c r="I18" s="15">
        <v>0</v>
      </c>
      <c r="J18" s="15">
        <v>85.324730572887105</v>
      </c>
    </row>
    <row r="19" spans="1:10" ht="30" customHeight="1">
      <c r="A19" s="15" t="s">
        <v>575</v>
      </c>
      <c r="B19" s="15">
        <v>12876</v>
      </c>
      <c r="C19" s="15">
        <v>13210</v>
      </c>
      <c r="D19" s="15">
        <v>13985</v>
      </c>
      <c r="E19" s="15">
        <v>15441.9</v>
      </c>
      <c r="F19" s="15">
        <v>48815</v>
      </c>
      <c r="G19" s="15">
        <v>51383.041960000002</v>
      </c>
      <c r="H19" s="15">
        <v>102.59397328362844</v>
      </c>
      <c r="I19" s="15">
        <v>110.41759027529497</v>
      </c>
      <c r="J19" s="15">
        <v>105.26076402745059</v>
      </c>
    </row>
    <row r="20" spans="1:10" ht="30" customHeight="1">
      <c r="A20" s="15" t="s">
        <v>226</v>
      </c>
      <c r="B20" s="15">
        <v>11974</v>
      </c>
      <c r="C20" s="15">
        <v>11667</v>
      </c>
      <c r="D20" s="15">
        <v>12560.7</v>
      </c>
      <c r="E20" s="15">
        <v>12566.619999999999</v>
      </c>
      <c r="F20" s="15">
        <v>48736.700000000004</v>
      </c>
      <c r="G20" s="15">
        <v>49000</v>
      </c>
      <c r="H20" s="15">
        <v>97.436111575079337</v>
      </c>
      <c r="I20" s="15">
        <v>100.04713113122673</v>
      </c>
      <c r="J20" s="15">
        <v>100.54024995537243</v>
      </c>
    </row>
    <row r="21" spans="1:10" ht="30" customHeight="1">
      <c r="A21" s="15" t="s">
        <v>542</v>
      </c>
    </row>
    <row r="22" spans="1:10" ht="30" customHeight="1">
      <c r="A22" s="15" t="s">
        <v>140</v>
      </c>
      <c r="B22" s="504">
        <v>0</v>
      </c>
      <c r="C22" s="504">
        <v>0</v>
      </c>
      <c r="D22" s="504">
        <v>0</v>
      </c>
      <c r="E22" s="504">
        <v>0</v>
      </c>
      <c r="F22" s="504">
        <v>1.6</v>
      </c>
      <c r="G22" s="504">
        <v>0</v>
      </c>
      <c r="H22" s="504">
        <v>0</v>
      </c>
      <c r="I22" s="504">
        <v>0</v>
      </c>
      <c r="J22" s="504">
        <v>0</v>
      </c>
    </row>
    <row r="23" spans="1:10" ht="30" customHeight="1">
      <c r="A23" s="15" t="s">
        <v>141</v>
      </c>
      <c r="B23" s="504">
        <v>0</v>
      </c>
      <c r="C23" s="504">
        <v>0</v>
      </c>
      <c r="D23" s="504">
        <v>0</v>
      </c>
      <c r="E23" s="504">
        <v>0</v>
      </c>
      <c r="F23" s="504">
        <v>0</v>
      </c>
      <c r="G23" s="504">
        <v>0</v>
      </c>
      <c r="H23" s="504">
        <v>0</v>
      </c>
      <c r="I23" s="504">
        <v>0</v>
      </c>
      <c r="J23" s="504">
        <v>0</v>
      </c>
    </row>
    <row r="24" spans="1:10" ht="30" customHeight="1">
      <c r="A24" s="25" t="s">
        <v>579</v>
      </c>
      <c r="B24" s="504"/>
      <c r="C24" s="504"/>
      <c r="D24" s="504"/>
      <c r="E24" s="504"/>
      <c r="F24" s="504"/>
      <c r="G24" s="504"/>
      <c r="H24" s="504"/>
      <c r="I24" s="504"/>
      <c r="J24" s="504"/>
    </row>
    <row r="25" spans="1:10" s="560" customFormat="1" ht="34.5" customHeight="1">
      <c r="A25" s="559" t="s">
        <v>576</v>
      </c>
      <c r="B25" s="560">
        <v>6913.65</v>
      </c>
      <c r="C25" s="560">
        <v>6863.59</v>
      </c>
      <c r="D25" s="560">
        <v>6395.23</v>
      </c>
      <c r="E25" s="560">
        <v>4835.880000000001</v>
      </c>
      <c r="F25" s="560">
        <v>24917.479999999996</v>
      </c>
      <c r="G25" s="560">
        <v>23681.492700000003</v>
      </c>
      <c r="H25" s="560">
        <v>99.275925162540773</v>
      </c>
      <c r="I25" s="560">
        <v>93.176165825755902</v>
      </c>
      <c r="J25" s="560">
        <v>75.616983282853028</v>
      </c>
    </row>
    <row r="26" spans="1:10" ht="30" customHeight="1">
      <c r="A26" s="26" t="s">
        <v>51</v>
      </c>
      <c r="B26" s="15">
        <v>6543.5599999999995</v>
      </c>
      <c r="C26" s="15">
        <v>6488.42</v>
      </c>
      <c r="D26" s="15">
        <v>6024.66</v>
      </c>
      <c r="E26" s="15">
        <v>4461.4000000000005</v>
      </c>
      <c r="F26" s="15">
        <v>23522.769999999997</v>
      </c>
      <c r="G26" s="15">
        <v>22273.992699999999</v>
      </c>
      <c r="H26" s="15">
        <v>99.157339429912781</v>
      </c>
      <c r="I26" s="15">
        <v>92.852497218120902</v>
      </c>
      <c r="J26" s="15">
        <v>74.052311665720566</v>
      </c>
    </row>
    <row r="27" spans="1:10" ht="30" customHeight="1">
      <c r="A27" s="20" t="s">
        <v>52</v>
      </c>
      <c r="B27" s="15">
        <v>8.4499999999999993</v>
      </c>
      <c r="C27" s="15">
        <v>8.3000000000000007</v>
      </c>
      <c r="D27" s="15">
        <v>14.44</v>
      </c>
      <c r="E27" s="15">
        <v>13.749999999999998</v>
      </c>
      <c r="F27" s="15">
        <v>61.79</v>
      </c>
      <c r="G27" s="15">
        <v>60.830000000000005</v>
      </c>
      <c r="H27" s="15">
        <v>98.224852071005927</v>
      </c>
      <c r="I27" s="15">
        <v>173.97590361445779</v>
      </c>
      <c r="J27" s="15">
        <v>95.22160664819944</v>
      </c>
    </row>
    <row r="28" spans="1:10" ht="30" customHeight="1">
      <c r="A28" s="20" t="s">
        <v>53</v>
      </c>
      <c r="B28" s="15">
        <v>361.64</v>
      </c>
      <c r="C28" s="15">
        <v>366.87</v>
      </c>
      <c r="D28" s="15">
        <v>356.13</v>
      </c>
      <c r="E28" s="15">
        <v>360.73</v>
      </c>
      <c r="F28" s="15">
        <v>1332.92</v>
      </c>
      <c r="G28" s="15">
        <v>1346.67</v>
      </c>
      <c r="H28" s="15">
        <v>101.44618958079859</v>
      </c>
      <c r="I28" s="15">
        <v>97.07253250470194</v>
      </c>
      <c r="J28" s="15">
        <v>101.29166315671245</v>
      </c>
    </row>
    <row r="29" spans="1:10" s="560" customFormat="1" ht="30" customHeight="1">
      <c r="A29" s="560" t="s">
        <v>54</v>
      </c>
      <c r="B29" s="560">
        <v>6309.65</v>
      </c>
      <c r="C29" s="560">
        <v>6249.29</v>
      </c>
      <c r="D29" s="560">
        <v>5897.23</v>
      </c>
      <c r="E29" s="560">
        <v>4328.1500000000005</v>
      </c>
      <c r="F29" s="560">
        <v>23004.98</v>
      </c>
      <c r="G29" s="560">
        <v>21745.082699999999</v>
      </c>
      <c r="H29" s="560">
        <v>99.043370075994702</v>
      </c>
      <c r="I29" s="560">
        <v>94.366400023042601</v>
      </c>
      <c r="J29" s="560">
        <v>73.392931935841077</v>
      </c>
    </row>
    <row r="30" spans="1:10" ht="30" customHeight="1">
      <c r="A30" s="26" t="s">
        <v>51</v>
      </c>
      <c r="B30" s="15">
        <v>6276.5599999999995</v>
      </c>
      <c r="C30" s="15">
        <v>6214.42</v>
      </c>
      <c r="D30" s="15">
        <v>5881.66</v>
      </c>
      <c r="E30" s="15">
        <v>4312.1000000000004</v>
      </c>
      <c r="F30" s="15">
        <v>22941.919999999998</v>
      </c>
      <c r="G30" s="15">
        <v>21678.342699999997</v>
      </c>
      <c r="H30" s="15">
        <v>99.009967243203292</v>
      </c>
      <c r="I30" s="15">
        <v>94.645357088835311</v>
      </c>
      <c r="J30" s="15">
        <v>73.314336428831325</v>
      </c>
    </row>
    <row r="31" spans="1:10" ht="30" customHeight="1">
      <c r="A31" s="20" t="s">
        <v>52</v>
      </c>
      <c r="B31" s="15">
        <v>1.45</v>
      </c>
      <c r="C31" s="15">
        <v>1.5</v>
      </c>
      <c r="D31" s="15">
        <v>0.44</v>
      </c>
      <c r="E31" s="15">
        <v>0.45</v>
      </c>
      <c r="F31" s="15">
        <v>3.2899999999999996</v>
      </c>
      <c r="G31" s="15">
        <v>3.45</v>
      </c>
      <c r="H31" s="15">
        <v>103.44827586206897</v>
      </c>
      <c r="I31" s="15">
        <v>29.333333333333332</v>
      </c>
      <c r="J31" s="15">
        <v>102.27272727272727</v>
      </c>
    </row>
    <row r="32" spans="1:10" ht="30" customHeight="1">
      <c r="A32" s="20" t="s">
        <v>53</v>
      </c>
      <c r="B32" s="15">
        <v>31.64</v>
      </c>
      <c r="C32" s="15">
        <v>33.370000000000005</v>
      </c>
      <c r="D32" s="15">
        <v>15.129999999999999</v>
      </c>
      <c r="E32" s="15">
        <v>15.6</v>
      </c>
      <c r="F32" s="15">
        <v>59.77</v>
      </c>
      <c r="G32" s="15">
        <v>63.29</v>
      </c>
      <c r="H32" s="15">
        <v>105.46776232616941</v>
      </c>
      <c r="I32" s="15">
        <v>45.340125861552281</v>
      </c>
      <c r="J32" s="15">
        <v>103.10641110376734</v>
      </c>
    </row>
    <row r="33" spans="1:10" s="561" customFormat="1" ht="30" customHeight="1">
      <c r="A33" s="560" t="s">
        <v>55</v>
      </c>
      <c r="B33" s="561">
        <v>604</v>
      </c>
      <c r="C33" s="561">
        <v>614.30000000000007</v>
      </c>
      <c r="D33" s="561">
        <v>498</v>
      </c>
      <c r="E33" s="561">
        <v>507.73</v>
      </c>
      <c r="F33" s="561">
        <v>1912.5</v>
      </c>
      <c r="G33" s="561">
        <v>1936.41</v>
      </c>
      <c r="H33" s="561">
        <v>101.70529801324504</v>
      </c>
      <c r="I33" s="561">
        <v>81.067882142275749</v>
      </c>
      <c r="J33" s="561">
        <v>101.95381526104418</v>
      </c>
    </row>
    <row r="34" spans="1:10" ht="30" customHeight="1">
      <c r="A34" s="26" t="s">
        <v>51</v>
      </c>
      <c r="B34" s="15">
        <v>267</v>
      </c>
      <c r="C34" s="15">
        <v>274</v>
      </c>
      <c r="D34" s="15">
        <v>143</v>
      </c>
      <c r="E34" s="15">
        <v>149.30000000000001</v>
      </c>
      <c r="F34" s="15">
        <v>580.85</v>
      </c>
      <c r="G34" s="15">
        <v>595.65</v>
      </c>
      <c r="H34" s="15">
        <v>102.62172284644195</v>
      </c>
      <c r="I34" s="15">
        <v>52.189781021897808</v>
      </c>
      <c r="J34" s="15">
        <v>104.4055944055944</v>
      </c>
    </row>
    <row r="35" spans="1:10" ht="30" customHeight="1">
      <c r="A35" s="20" t="s">
        <v>52</v>
      </c>
      <c r="B35" s="15">
        <v>7</v>
      </c>
      <c r="C35" s="15">
        <v>6.8000000000000007</v>
      </c>
      <c r="D35" s="15">
        <v>14</v>
      </c>
      <c r="E35" s="15">
        <v>13.299999999999999</v>
      </c>
      <c r="F35" s="15">
        <v>58.5</v>
      </c>
      <c r="G35" s="15">
        <v>57.38</v>
      </c>
      <c r="H35" s="15">
        <v>97.142857142857153</v>
      </c>
      <c r="I35" s="15">
        <v>205.88235294117646</v>
      </c>
      <c r="J35" s="15">
        <v>95</v>
      </c>
    </row>
    <row r="36" spans="1:10" ht="30" customHeight="1">
      <c r="A36" s="20" t="s">
        <v>53</v>
      </c>
      <c r="B36" s="15">
        <v>330</v>
      </c>
      <c r="C36" s="15">
        <v>333.5</v>
      </c>
      <c r="D36" s="15">
        <v>341</v>
      </c>
      <c r="E36" s="15">
        <v>345.13</v>
      </c>
      <c r="F36" s="15">
        <v>1273.1500000000001</v>
      </c>
      <c r="G36" s="15">
        <v>1283.3800000000001</v>
      </c>
      <c r="H36" s="15">
        <v>101.06060606060605</v>
      </c>
      <c r="I36" s="15">
        <v>102.24887556221888</v>
      </c>
      <c r="J36" s="15">
        <v>101.21114369501467</v>
      </c>
    </row>
  </sheetData>
  <mergeCells count="5">
    <mergeCell ref="A1:J1"/>
    <mergeCell ref="A3:A7"/>
    <mergeCell ref="H3:J3"/>
    <mergeCell ref="H4:J4"/>
    <mergeCell ref="J5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7"/>
  <sheetViews>
    <sheetView workbookViewId="0">
      <pane xSplit="2" ySplit="2" topLeftCell="C30" activePane="bottomRight" state="frozen"/>
      <selection activeCell="U22" sqref="U22"/>
      <selection pane="topRight" activeCell="U22" sqref="U22"/>
      <selection pane="bottomLeft" activeCell="U22" sqref="U22"/>
      <selection pane="bottomRight" activeCell="A5" sqref="A5:E36"/>
    </sheetView>
  </sheetViews>
  <sheetFormatPr defaultColWidth="12.875" defaultRowHeight="24.95" customHeight="1"/>
  <cols>
    <col min="1" max="1" width="47.25" style="275" customWidth="1"/>
    <col min="2" max="2" width="11.625" style="275" customWidth="1"/>
    <col min="3" max="4" width="11.75" style="275" customWidth="1"/>
    <col min="5" max="6" width="11.375" style="275" customWidth="1"/>
    <col min="7" max="16384" width="12.875" style="275"/>
  </cols>
  <sheetData>
    <row r="1" spans="1:6" ht="15.75" customHeight="1">
      <c r="A1" s="762" t="s">
        <v>621</v>
      </c>
      <c r="B1" s="762"/>
      <c r="C1" s="762"/>
      <c r="D1" s="762"/>
    </row>
    <row r="2" spans="1:6" ht="24.95" customHeight="1">
      <c r="A2" s="762"/>
      <c r="B2" s="762"/>
      <c r="C2" s="762"/>
      <c r="D2" s="762"/>
    </row>
    <row r="3" spans="1:6" ht="16.5">
      <c r="A3" s="363" t="s">
        <v>609</v>
      </c>
      <c r="B3" s="363"/>
      <c r="C3" s="363"/>
      <c r="D3" s="363"/>
    </row>
    <row r="4" spans="1:6" ht="15.75">
      <c r="A4" s="376"/>
      <c r="C4" s="377"/>
      <c r="D4" s="378"/>
      <c r="E4" s="325" t="s">
        <v>357</v>
      </c>
      <c r="F4" s="716"/>
    </row>
    <row r="5" spans="1:6" ht="32.25" customHeight="1">
      <c r="A5" s="763"/>
      <c r="B5" s="760" t="s">
        <v>274</v>
      </c>
      <c r="C5" s="760" t="s">
        <v>682</v>
      </c>
      <c r="D5" s="765" t="s">
        <v>610</v>
      </c>
      <c r="E5" s="760" t="s">
        <v>680</v>
      </c>
      <c r="F5" s="693"/>
    </row>
    <row r="6" spans="1:6" s="379" customFormat="1" ht="54.75" customHeight="1">
      <c r="A6" s="764"/>
      <c r="B6" s="761"/>
      <c r="C6" s="761"/>
      <c r="D6" s="766"/>
      <c r="E6" s="761"/>
      <c r="F6" s="693"/>
    </row>
    <row r="7" spans="1:6" ht="30" customHeight="1">
      <c r="A7" s="18" t="s">
        <v>179</v>
      </c>
      <c r="B7" s="220"/>
      <c r="C7" s="706">
        <v>115.27</v>
      </c>
      <c r="D7" s="706">
        <v>79.47</v>
      </c>
      <c r="E7" s="706">
        <v>93.03</v>
      </c>
      <c r="F7" s="706"/>
    </row>
    <row r="8" spans="1:6" ht="30" customHeight="1">
      <c r="A8" s="163" t="s">
        <v>0</v>
      </c>
      <c r="B8" s="276" t="s">
        <v>267</v>
      </c>
      <c r="C8" s="706">
        <v>43.21</v>
      </c>
      <c r="D8" s="706">
        <v>100</v>
      </c>
      <c r="E8" s="706">
        <v>38.04</v>
      </c>
      <c r="F8" s="706"/>
    </row>
    <row r="9" spans="1:6" ht="30" customHeight="1">
      <c r="A9" s="161" t="s">
        <v>75</v>
      </c>
      <c r="B9" s="277" t="s">
        <v>275</v>
      </c>
      <c r="C9" s="707">
        <v>43.21</v>
      </c>
      <c r="D9" s="707">
        <v>100</v>
      </c>
      <c r="E9" s="707">
        <v>38.04</v>
      </c>
      <c r="F9" s="707"/>
    </row>
    <row r="10" spans="1:6" ht="30" customHeight="1">
      <c r="A10" s="163" t="s">
        <v>76</v>
      </c>
      <c r="B10" s="276" t="s">
        <v>276</v>
      </c>
      <c r="C10" s="706">
        <v>115.36</v>
      </c>
      <c r="D10" s="706">
        <v>79.25</v>
      </c>
      <c r="E10" s="706">
        <v>92.82</v>
      </c>
      <c r="F10" s="706"/>
    </row>
    <row r="11" spans="1:6" ht="30" customHeight="1">
      <c r="A11" s="162" t="s">
        <v>77</v>
      </c>
      <c r="B11" s="277" t="s">
        <v>277</v>
      </c>
      <c r="C11" s="707">
        <v>151.83000000000001</v>
      </c>
      <c r="D11" s="707">
        <v>109.34</v>
      </c>
      <c r="E11" s="707">
        <v>106.57</v>
      </c>
      <c r="F11" s="707"/>
    </row>
    <row r="12" spans="1:6" s="380" customFormat="1" ht="30" customHeight="1">
      <c r="A12" s="162" t="s">
        <v>78</v>
      </c>
      <c r="B12" s="277" t="s">
        <v>278</v>
      </c>
      <c r="C12" s="707">
        <v>105.86</v>
      </c>
      <c r="D12" s="707">
        <v>98.26</v>
      </c>
      <c r="E12" s="707">
        <v>101.8</v>
      </c>
      <c r="F12" s="707"/>
    </row>
    <row r="13" spans="1:6" s="380" customFormat="1" ht="30" customHeight="1">
      <c r="A13" s="162" t="s">
        <v>79</v>
      </c>
      <c r="B13" s="277" t="s">
        <v>279</v>
      </c>
      <c r="C13" s="707">
        <v>113.3</v>
      </c>
      <c r="D13" s="707">
        <v>91.38</v>
      </c>
      <c r="E13" s="707">
        <v>95.09</v>
      </c>
      <c r="F13" s="707"/>
    </row>
    <row r="14" spans="1:6" s="380" customFormat="1" ht="30" customHeight="1">
      <c r="A14" s="162" t="s">
        <v>80</v>
      </c>
      <c r="B14" s="277" t="s">
        <v>280</v>
      </c>
      <c r="C14" s="707">
        <v>119.47</v>
      </c>
      <c r="D14" s="707">
        <v>83.12</v>
      </c>
      <c r="E14" s="707">
        <v>105.59</v>
      </c>
      <c r="F14" s="707"/>
    </row>
    <row r="15" spans="1:6" s="380" customFormat="1" ht="30" customHeight="1">
      <c r="A15" s="162" t="s">
        <v>81</v>
      </c>
      <c r="B15" s="277" t="s">
        <v>281</v>
      </c>
      <c r="C15" s="707">
        <v>103.77</v>
      </c>
      <c r="D15" s="707">
        <v>116.34</v>
      </c>
      <c r="E15" s="707">
        <v>93.35</v>
      </c>
      <c r="F15" s="707"/>
    </row>
    <row r="16" spans="1:6" ht="30" customHeight="1">
      <c r="A16" s="162" t="s">
        <v>82</v>
      </c>
      <c r="B16" s="277" t="s">
        <v>282</v>
      </c>
      <c r="C16" s="707">
        <v>111.57</v>
      </c>
      <c r="D16" s="707">
        <v>69.39</v>
      </c>
      <c r="E16" s="707">
        <v>105.12</v>
      </c>
      <c r="F16" s="707"/>
    </row>
    <row r="17" spans="1:6" ht="30" customHeight="1">
      <c r="A17" s="162" t="s">
        <v>83</v>
      </c>
      <c r="B17" s="277" t="s">
        <v>283</v>
      </c>
      <c r="C17" s="707">
        <v>130.31</v>
      </c>
      <c r="D17" s="707">
        <v>85.88</v>
      </c>
      <c r="E17" s="707">
        <v>103.19</v>
      </c>
      <c r="F17" s="707"/>
    </row>
    <row r="18" spans="1:6" ht="30" customHeight="1">
      <c r="A18" s="162" t="s">
        <v>84</v>
      </c>
      <c r="B18" s="277" t="s">
        <v>284</v>
      </c>
      <c r="C18" s="707">
        <v>207.88</v>
      </c>
      <c r="D18" s="707">
        <v>69.59</v>
      </c>
      <c r="E18" s="707">
        <v>171.33</v>
      </c>
      <c r="F18" s="707"/>
    </row>
    <row r="19" spans="1:6" ht="30" customHeight="1">
      <c r="A19" s="162" t="s">
        <v>85</v>
      </c>
      <c r="B19" s="277" t="s">
        <v>285</v>
      </c>
      <c r="C19" s="707">
        <v>92.45</v>
      </c>
      <c r="D19" s="707">
        <v>80.03</v>
      </c>
      <c r="E19" s="707">
        <v>83.59</v>
      </c>
      <c r="F19" s="707"/>
    </row>
    <row r="20" spans="1:6" ht="30" customHeight="1">
      <c r="A20" s="162" t="s">
        <v>86</v>
      </c>
      <c r="B20" s="277" t="s">
        <v>286</v>
      </c>
      <c r="C20" s="707">
        <v>125.37</v>
      </c>
      <c r="D20" s="707">
        <v>78.41</v>
      </c>
      <c r="E20" s="707">
        <v>99.99</v>
      </c>
      <c r="F20" s="707"/>
    </row>
    <row r="21" spans="1:6" ht="30" customHeight="1">
      <c r="A21" s="162" t="s">
        <v>87</v>
      </c>
      <c r="B21" s="277" t="s">
        <v>287</v>
      </c>
      <c r="C21" s="707">
        <v>132.77000000000001</v>
      </c>
      <c r="D21" s="707">
        <v>52.25</v>
      </c>
      <c r="E21" s="707">
        <v>75.75</v>
      </c>
      <c r="F21" s="707"/>
    </row>
    <row r="22" spans="1:6" ht="30" customHeight="1">
      <c r="A22" s="162" t="s">
        <v>88</v>
      </c>
      <c r="B22" s="277" t="s">
        <v>288</v>
      </c>
      <c r="C22" s="707">
        <v>123.62</v>
      </c>
      <c r="D22" s="707">
        <v>83.95</v>
      </c>
      <c r="E22" s="707">
        <v>88.7</v>
      </c>
      <c r="F22" s="707"/>
    </row>
    <row r="23" spans="1:6" ht="30" customHeight="1">
      <c r="A23" s="162" t="s">
        <v>89</v>
      </c>
      <c r="B23" s="277" t="s">
        <v>289</v>
      </c>
      <c r="C23" s="707">
        <v>126.07</v>
      </c>
      <c r="D23" s="707">
        <v>87.92</v>
      </c>
      <c r="E23" s="707">
        <v>112.12</v>
      </c>
      <c r="F23" s="707"/>
    </row>
    <row r="24" spans="1:6" ht="30" customHeight="1">
      <c r="A24" s="162" t="s">
        <v>90</v>
      </c>
      <c r="B24" s="277" t="s">
        <v>290</v>
      </c>
      <c r="C24" s="707">
        <v>108.92</v>
      </c>
      <c r="D24" s="707">
        <v>82.25</v>
      </c>
      <c r="E24" s="707">
        <v>92.96</v>
      </c>
      <c r="F24" s="707"/>
    </row>
    <row r="25" spans="1:6" ht="30" customHeight="1">
      <c r="A25" s="162" t="s">
        <v>91</v>
      </c>
      <c r="B25" s="277" t="s">
        <v>291</v>
      </c>
      <c r="C25" s="707">
        <v>192.51</v>
      </c>
      <c r="D25" s="707">
        <v>83.1</v>
      </c>
      <c r="E25" s="707">
        <v>98.2</v>
      </c>
      <c r="F25" s="707"/>
    </row>
    <row r="26" spans="1:6" ht="30" customHeight="1">
      <c r="A26" s="162" t="s">
        <v>92</v>
      </c>
      <c r="B26" s="277" t="s">
        <v>292</v>
      </c>
      <c r="C26" s="707">
        <v>199.29</v>
      </c>
      <c r="D26" s="707">
        <v>76.319999999999993</v>
      </c>
      <c r="E26" s="707">
        <v>110.7</v>
      </c>
      <c r="F26" s="707"/>
    </row>
    <row r="27" spans="1:6" ht="30" customHeight="1">
      <c r="A27" s="162" t="s">
        <v>93</v>
      </c>
      <c r="B27" s="277" t="s">
        <v>293</v>
      </c>
      <c r="C27" s="707">
        <v>122.49</v>
      </c>
      <c r="D27" s="707">
        <v>56.26</v>
      </c>
      <c r="E27" s="707">
        <v>89.87</v>
      </c>
      <c r="F27" s="707"/>
    </row>
    <row r="28" spans="1:6" ht="30" customHeight="1">
      <c r="A28" s="162" t="s">
        <v>94</v>
      </c>
      <c r="B28" s="277" t="s">
        <v>294</v>
      </c>
      <c r="C28" s="707">
        <v>119.5</v>
      </c>
      <c r="D28" s="707">
        <v>81.260000000000005</v>
      </c>
      <c r="E28" s="707">
        <v>89.61</v>
      </c>
      <c r="F28" s="707"/>
    </row>
    <row r="29" spans="1:6" ht="30" customHeight="1">
      <c r="A29" s="162" t="s">
        <v>95</v>
      </c>
      <c r="B29" s="277" t="s">
        <v>295</v>
      </c>
      <c r="C29" s="707">
        <v>160.01</v>
      </c>
      <c r="D29" s="707">
        <v>87.87</v>
      </c>
      <c r="E29" s="707">
        <v>55.48</v>
      </c>
      <c r="F29" s="707"/>
    </row>
    <row r="30" spans="1:6" ht="30" customHeight="1">
      <c r="A30" s="162" t="s">
        <v>96</v>
      </c>
      <c r="B30" s="277" t="s">
        <v>296</v>
      </c>
      <c r="C30" s="707">
        <v>171.45</v>
      </c>
      <c r="D30" s="707">
        <v>96.19</v>
      </c>
      <c r="E30" s="707">
        <v>162.66</v>
      </c>
      <c r="F30" s="707"/>
    </row>
    <row r="31" spans="1:6" ht="30" customHeight="1">
      <c r="A31" s="162" t="s">
        <v>266</v>
      </c>
      <c r="B31" s="277" t="s">
        <v>297</v>
      </c>
      <c r="C31" s="707">
        <v>184.18</v>
      </c>
      <c r="D31" s="707">
        <v>27.42</v>
      </c>
      <c r="E31" s="707">
        <v>99.27</v>
      </c>
      <c r="F31" s="707"/>
    </row>
    <row r="32" spans="1:6" ht="30" customHeight="1">
      <c r="A32" s="381" t="s">
        <v>97</v>
      </c>
      <c r="B32" s="276" t="s">
        <v>298</v>
      </c>
      <c r="C32" s="706">
        <v>107.1</v>
      </c>
      <c r="D32" s="706">
        <v>102.25</v>
      </c>
      <c r="E32" s="706">
        <v>111.37</v>
      </c>
      <c r="F32" s="706"/>
    </row>
    <row r="33" spans="1:6" ht="30" customHeight="1">
      <c r="A33" s="162" t="s">
        <v>97</v>
      </c>
      <c r="B33" s="277" t="s">
        <v>299</v>
      </c>
      <c r="C33" s="707">
        <v>107.1</v>
      </c>
      <c r="D33" s="707">
        <v>102.25</v>
      </c>
      <c r="E33" s="707">
        <v>111.37</v>
      </c>
      <c r="F33" s="707"/>
    </row>
    <row r="34" spans="1:6" ht="30" customHeight="1">
      <c r="A34" s="148" t="s">
        <v>98</v>
      </c>
      <c r="B34" s="276" t="s">
        <v>300</v>
      </c>
      <c r="C34" s="706">
        <v>108.05</v>
      </c>
      <c r="D34" s="706">
        <v>102.85</v>
      </c>
      <c r="E34" s="706">
        <v>121.69</v>
      </c>
      <c r="F34" s="706"/>
    </row>
    <row r="35" spans="1:6" ht="30" customHeight="1">
      <c r="A35" s="203" t="s">
        <v>99</v>
      </c>
      <c r="B35" s="278" t="s">
        <v>301</v>
      </c>
      <c r="C35" s="707">
        <v>107.99</v>
      </c>
      <c r="D35" s="707">
        <v>94.61</v>
      </c>
      <c r="E35" s="707">
        <v>110.34</v>
      </c>
      <c r="F35" s="707"/>
    </row>
    <row r="36" spans="1:6" ht="30" customHeight="1">
      <c r="A36" s="162" t="s">
        <v>100</v>
      </c>
      <c r="B36" s="277" t="s">
        <v>302</v>
      </c>
      <c r="C36" s="707">
        <v>108.11</v>
      </c>
      <c r="D36" s="707">
        <v>111.43</v>
      </c>
      <c r="E36" s="707">
        <v>133.87</v>
      </c>
      <c r="F36" s="707"/>
    </row>
    <row r="37" spans="1:6" ht="15.75">
      <c r="A37" s="27"/>
      <c r="B37" s="27"/>
      <c r="C37" s="27"/>
      <c r="D37" s="27"/>
    </row>
  </sheetData>
  <mergeCells count="6">
    <mergeCell ref="E5:E6"/>
    <mergeCell ref="A1:D2"/>
    <mergeCell ref="A5:A6"/>
    <mergeCell ref="B5:B6"/>
    <mergeCell ref="C5:C6"/>
    <mergeCell ref="D5:D6"/>
  </mergeCells>
  <pageMargins left="1.1811023622047245" right="0.78740157480314965" top="0.78740157480314965" bottom="0.78740157480314965" header="0" footer="0"/>
  <pageSetup paperSize="9" scale="80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P44"/>
  <sheetViews>
    <sheetView workbookViewId="0">
      <selection activeCell="G18" sqref="G18"/>
    </sheetView>
  </sheetViews>
  <sheetFormatPr defaultColWidth="12.875" defaultRowHeight="30" customHeight="1"/>
  <cols>
    <col min="1" max="1" width="48.5" style="27" customWidth="1"/>
    <col min="2" max="2" width="5.125" style="27" customWidth="1"/>
    <col min="3" max="3" width="16.5" style="27" customWidth="1"/>
    <col min="4" max="5" width="19.625" style="27" customWidth="1"/>
    <col min="6" max="6" width="12.875" style="27" customWidth="1"/>
    <col min="7" max="16384" width="12.875" style="27"/>
  </cols>
  <sheetData>
    <row r="1" spans="1:120" ht="30" customHeight="1">
      <c r="A1" s="767" t="s">
        <v>272</v>
      </c>
      <c r="B1" s="767"/>
      <c r="C1" s="767"/>
      <c r="D1" s="767"/>
      <c r="E1" s="767"/>
      <c r="F1" s="768"/>
      <c r="G1" s="34"/>
      <c r="H1" s="34"/>
    </row>
    <row r="2" spans="1:120" ht="30" customHeight="1">
      <c r="A2" s="274"/>
      <c r="B2" s="274"/>
      <c r="C2" s="274"/>
      <c r="D2" s="274"/>
      <c r="E2" s="274"/>
      <c r="F2" s="274"/>
      <c r="G2" s="34"/>
      <c r="H2" s="34"/>
    </row>
    <row r="3" spans="1:120" ht="30" customHeight="1">
      <c r="A3" s="28"/>
      <c r="B3" s="28"/>
      <c r="C3" s="28"/>
      <c r="F3" s="325" t="s">
        <v>357</v>
      </c>
    </row>
    <row r="4" spans="1:120" ht="30" customHeight="1">
      <c r="A4" s="770"/>
      <c r="B4" s="760" t="s">
        <v>274</v>
      </c>
      <c r="C4" s="29" t="s">
        <v>508</v>
      </c>
      <c r="D4" s="29" t="s">
        <v>476</v>
      </c>
      <c r="E4" s="29" t="s">
        <v>527</v>
      </c>
      <c r="F4" s="29" t="s">
        <v>528</v>
      </c>
    </row>
    <row r="5" spans="1:120" ht="30" customHeight="1">
      <c r="A5" s="771"/>
      <c r="B5" s="769"/>
      <c r="C5" s="30" t="s">
        <v>273</v>
      </c>
      <c r="D5" s="30" t="s">
        <v>273</v>
      </c>
      <c r="E5" s="30" t="s">
        <v>273</v>
      </c>
      <c r="F5" s="30" t="s">
        <v>273</v>
      </c>
    </row>
    <row r="6" spans="1:120" ht="30" customHeight="1">
      <c r="A6" s="771"/>
      <c r="B6" s="769"/>
      <c r="C6" s="30" t="s">
        <v>3</v>
      </c>
      <c r="D6" s="30" t="s">
        <v>3</v>
      </c>
      <c r="E6" s="30" t="s">
        <v>3</v>
      </c>
      <c r="F6" s="30" t="s">
        <v>3</v>
      </c>
    </row>
    <row r="7" spans="1:120" ht="30" customHeight="1">
      <c r="A7" s="771"/>
      <c r="B7" s="761"/>
      <c r="C7" s="31" t="s">
        <v>28</v>
      </c>
      <c r="D7" s="31" t="s">
        <v>28</v>
      </c>
      <c r="E7" s="31" t="s">
        <v>28</v>
      </c>
      <c r="F7" s="31" t="s">
        <v>28</v>
      </c>
    </row>
    <row r="8" spans="1:120" s="30" customFormat="1" ht="30" customHeight="1">
      <c r="A8" s="18" t="s">
        <v>179</v>
      </c>
      <c r="B8" s="18"/>
      <c r="C8" s="494">
        <v>106.67</v>
      </c>
      <c r="D8" s="220">
        <v>111.95</v>
      </c>
      <c r="E8" s="220">
        <v>117.91</v>
      </c>
      <c r="F8" s="220">
        <v>108.93</v>
      </c>
    </row>
    <row r="9" spans="1:120" s="33" customFormat="1" ht="30" customHeight="1">
      <c r="A9" s="163" t="s">
        <v>0</v>
      </c>
      <c r="B9" s="276" t="s">
        <v>267</v>
      </c>
      <c r="C9" s="276">
        <v>106.02</v>
      </c>
      <c r="D9" s="406">
        <v>83.4</v>
      </c>
      <c r="E9" s="406">
        <v>54.12</v>
      </c>
      <c r="F9" s="406">
        <v>43.96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</row>
    <row r="10" spans="1:120" ht="30" customHeight="1">
      <c r="A10" s="161" t="s">
        <v>75</v>
      </c>
      <c r="B10" s="277" t="s">
        <v>275</v>
      </c>
      <c r="C10" s="277">
        <v>106.02</v>
      </c>
      <c r="D10" s="407">
        <v>83.4</v>
      </c>
      <c r="E10" s="407">
        <v>54.12</v>
      </c>
      <c r="F10" s="407">
        <v>43.96</v>
      </c>
    </row>
    <row r="11" spans="1:120" s="34" customFormat="1" ht="30" customHeight="1">
      <c r="A11" s="163" t="s">
        <v>76</v>
      </c>
      <c r="B11" s="276" t="s">
        <v>276</v>
      </c>
      <c r="C11" s="276">
        <v>106.78</v>
      </c>
      <c r="D11" s="406">
        <v>112.01</v>
      </c>
      <c r="E11" s="406">
        <v>118.15</v>
      </c>
      <c r="F11" s="406">
        <v>109.03</v>
      </c>
    </row>
    <row r="12" spans="1:120" ht="30" customHeight="1">
      <c r="A12" s="162" t="s">
        <v>77</v>
      </c>
      <c r="B12" s="277" t="s">
        <v>277</v>
      </c>
      <c r="C12" s="277">
        <v>112.21</v>
      </c>
      <c r="D12" s="407">
        <v>125.55</v>
      </c>
      <c r="E12" s="407">
        <v>141.1</v>
      </c>
      <c r="F12" s="407">
        <v>111.6</v>
      </c>
    </row>
    <row r="13" spans="1:120" s="34" customFormat="1" ht="30" customHeight="1">
      <c r="A13" s="162" t="s">
        <v>78</v>
      </c>
      <c r="B13" s="277" t="s">
        <v>278</v>
      </c>
      <c r="C13" s="277">
        <v>101.76</v>
      </c>
      <c r="D13" s="406">
        <v>107.06</v>
      </c>
      <c r="E13" s="406">
        <v>122.66</v>
      </c>
      <c r="F13" s="406">
        <v>124.49</v>
      </c>
    </row>
    <row r="14" spans="1:120" ht="30" customHeight="1">
      <c r="A14" s="162" t="s">
        <v>79</v>
      </c>
      <c r="B14" s="277" t="s">
        <v>279</v>
      </c>
      <c r="C14" s="277">
        <v>107.84</v>
      </c>
      <c r="D14" s="407">
        <v>77.709999999999994</v>
      </c>
      <c r="E14" s="407">
        <v>109.09</v>
      </c>
      <c r="F14" s="407">
        <v>111.75</v>
      </c>
    </row>
    <row r="15" spans="1:120" ht="30" customHeight="1">
      <c r="A15" s="162" t="s">
        <v>80</v>
      </c>
      <c r="B15" s="277" t="s">
        <v>280</v>
      </c>
      <c r="C15" s="277">
        <v>73.19</v>
      </c>
      <c r="D15" s="407">
        <v>108.05</v>
      </c>
      <c r="E15" s="407">
        <v>135.54</v>
      </c>
      <c r="F15" s="407">
        <v>124.05</v>
      </c>
    </row>
    <row r="16" spans="1:120" ht="51.75" customHeight="1">
      <c r="A16" s="162" t="s">
        <v>81</v>
      </c>
      <c r="B16" s="277" t="s">
        <v>281</v>
      </c>
      <c r="C16" s="277">
        <v>127.66</v>
      </c>
      <c r="D16" s="407">
        <v>100.13</v>
      </c>
      <c r="E16" s="407">
        <v>98.61</v>
      </c>
      <c r="F16" s="406">
        <v>117.03</v>
      </c>
    </row>
    <row r="17" spans="1:6" ht="30" customHeight="1">
      <c r="A17" s="162" t="s">
        <v>82</v>
      </c>
      <c r="B17" s="277" t="s">
        <v>282</v>
      </c>
      <c r="C17" s="277">
        <v>108.91</v>
      </c>
      <c r="D17" s="407">
        <v>112.87</v>
      </c>
      <c r="E17" s="407">
        <v>151.84</v>
      </c>
      <c r="F17" s="407">
        <v>104.08</v>
      </c>
    </row>
    <row r="18" spans="1:6" ht="30" customHeight="1">
      <c r="A18" s="162" t="s">
        <v>83</v>
      </c>
      <c r="B18" s="277" t="s">
        <v>283</v>
      </c>
      <c r="C18" s="277">
        <v>115.44</v>
      </c>
      <c r="D18" s="407">
        <v>117.33</v>
      </c>
      <c r="E18" s="407">
        <v>100.9</v>
      </c>
      <c r="F18" s="407">
        <v>116.56</v>
      </c>
    </row>
    <row r="19" spans="1:6" ht="30" customHeight="1">
      <c r="A19" s="162" t="s">
        <v>84</v>
      </c>
      <c r="B19" s="277" t="s">
        <v>284</v>
      </c>
      <c r="C19" s="277">
        <v>72.180000000000007</v>
      </c>
      <c r="D19" s="407">
        <v>139.22</v>
      </c>
      <c r="E19" s="407">
        <v>135.87</v>
      </c>
      <c r="F19" s="407">
        <v>149.56</v>
      </c>
    </row>
    <row r="20" spans="1:6" ht="30" customHeight="1">
      <c r="A20" s="162" t="s">
        <v>85</v>
      </c>
      <c r="B20" s="277" t="s">
        <v>285</v>
      </c>
      <c r="C20" s="277">
        <v>142.97</v>
      </c>
      <c r="D20" s="407">
        <v>87.31</v>
      </c>
      <c r="E20" s="407">
        <v>114.45</v>
      </c>
      <c r="F20" s="407">
        <v>107.2</v>
      </c>
    </row>
    <row r="21" spans="1:6" ht="30" customHeight="1">
      <c r="A21" s="162" t="s">
        <v>86</v>
      </c>
      <c r="B21" s="277" t="s">
        <v>286</v>
      </c>
      <c r="C21" s="277">
        <v>126.13</v>
      </c>
      <c r="D21" s="407">
        <v>127.49</v>
      </c>
      <c r="E21" s="407">
        <v>117.84</v>
      </c>
      <c r="F21" s="407">
        <v>111.67</v>
      </c>
    </row>
    <row r="22" spans="1:6" ht="30" customHeight="1">
      <c r="A22" s="162" t="s">
        <v>87</v>
      </c>
      <c r="B22" s="277" t="s">
        <v>287</v>
      </c>
      <c r="C22" s="277">
        <v>103.96</v>
      </c>
      <c r="D22" s="407">
        <v>104.61</v>
      </c>
      <c r="E22" s="407">
        <v>142.24</v>
      </c>
      <c r="F22" s="407">
        <v>112.51</v>
      </c>
    </row>
    <row r="23" spans="1:6" ht="30" customHeight="1">
      <c r="A23" s="162" t="s">
        <v>88</v>
      </c>
      <c r="B23" s="277" t="s">
        <v>288</v>
      </c>
      <c r="C23" s="277">
        <v>97.18</v>
      </c>
      <c r="D23" s="407">
        <v>112.64</v>
      </c>
      <c r="E23" s="407">
        <v>105.51</v>
      </c>
      <c r="F23" s="407">
        <v>116.55</v>
      </c>
    </row>
    <row r="24" spans="1:6" ht="30" customHeight="1">
      <c r="A24" s="162" t="s">
        <v>89</v>
      </c>
      <c r="B24" s="277" t="s">
        <v>289</v>
      </c>
      <c r="C24" s="277">
        <v>122.16</v>
      </c>
      <c r="D24" s="407">
        <v>122.63</v>
      </c>
      <c r="E24" s="407">
        <v>109.01</v>
      </c>
      <c r="F24" s="407">
        <v>115.92</v>
      </c>
    </row>
    <row r="25" spans="1:6" ht="30" customHeight="1">
      <c r="A25" s="162" t="s">
        <v>90</v>
      </c>
      <c r="B25" s="277" t="s">
        <v>290</v>
      </c>
      <c r="C25" s="277">
        <v>113.49</v>
      </c>
      <c r="D25" s="407">
        <v>116.04</v>
      </c>
      <c r="E25" s="407">
        <v>116.59</v>
      </c>
      <c r="F25" s="407">
        <v>108.96</v>
      </c>
    </row>
    <row r="26" spans="1:6" ht="30" customHeight="1">
      <c r="A26" s="162" t="s">
        <v>91</v>
      </c>
      <c r="B26" s="277" t="s">
        <v>291</v>
      </c>
      <c r="C26" s="277">
        <v>111.25</v>
      </c>
      <c r="D26" s="407">
        <v>121.3</v>
      </c>
      <c r="E26" s="407">
        <v>120.78</v>
      </c>
      <c r="F26" s="407">
        <v>120.42</v>
      </c>
    </row>
    <row r="27" spans="1:6" ht="30" customHeight="1">
      <c r="A27" s="162" t="s">
        <v>92</v>
      </c>
      <c r="B27" s="277" t="s">
        <v>292</v>
      </c>
      <c r="C27" s="277">
        <v>134.07</v>
      </c>
      <c r="D27" s="407">
        <v>132.33000000000001</v>
      </c>
      <c r="E27" s="407">
        <v>127.13</v>
      </c>
      <c r="F27" s="407">
        <v>111.61</v>
      </c>
    </row>
    <row r="28" spans="1:6" ht="30" customHeight="1">
      <c r="A28" s="162" t="s">
        <v>93</v>
      </c>
      <c r="B28" s="277" t="s">
        <v>293</v>
      </c>
      <c r="C28" s="277">
        <v>79.77</v>
      </c>
      <c r="D28" s="407">
        <v>100.57</v>
      </c>
      <c r="E28" s="407">
        <v>111.07</v>
      </c>
      <c r="F28" s="407">
        <v>104.3</v>
      </c>
    </row>
    <row r="29" spans="1:6" ht="30" customHeight="1">
      <c r="A29" s="162" t="s">
        <v>94</v>
      </c>
      <c r="B29" s="277" t="s">
        <v>294</v>
      </c>
      <c r="C29" s="277">
        <v>95.36</v>
      </c>
      <c r="D29" s="407">
        <v>106.14</v>
      </c>
      <c r="E29" s="407">
        <v>122.69</v>
      </c>
      <c r="F29" s="407">
        <v>107.28</v>
      </c>
    </row>
    <row r="30" spans="1:6" ht="30" customHeight="1">
      <c r="A30" s="162" t="s">
        <v>95</v>
      </c>
      <c r="B30" s="277" t="s">
        <v>295</v>
      </c>
      <c r="C30" s="277">
        <v>153.44</v>
      </c>
      <c r="D30" s="407">
        <v>89.84</v>
      </c>
      <c r="E30" s="407">
        <v>106.03</v>
      </c>
      <c r="F30" s="407">
        <v>143.4</v>
      </c>
    </row>
    <row r="31" spans="1:6" ht="30" customHeight="1">
      <c r="A31" s="162" t="s">
        <v>96</v>
      </c>
      <c r="B31" s="277" t="s">
        <v>296</v>
      </c>
      <c r="C31" s="277">
        <v>77.38</v>
      </c>
      <c r="D31" s="407">
        <v>95.76</v>
      </c>
      <c r="E31" s="407">
        <v>136.11000000000001</v>
      </c>
      <c r="F31" s="407">
        <v>142.02000000000001</v>
      </c>
    </row>
    <row r="32" spans="1:6" ht="30" customHeight="1">
      <c r="A32" s="162" t="s">
        <v>266</v>
      </c>
      <c r="B32" s="277" t="s">
        <v>297</v>
      </c>
      <c r="C32" s="277">
        <v>174.34</v>
      </c>
      <c r="D32" s="407">
        <v>99.41</v>
      </c>
      <c r="E32" s="407">
        <v>81.36</v>
      </c>
      <c r="F32" s="407">
        <v>177.5</v>
      </c>
    </row>
    <row r="33" spans="1:6" ht="44.25" customHeight="1">
      <c r="A33" s="163" t="s">
        <v>97</v>
      </c>
      <c r="B33" s="276" t="s">
        <v>298</v>
      </c>
      <c r="C33" s="276">
        <v>101.45</v>
      </c>
      <c r="D33" s="407">
        <v>114.06</v>
      </c>
      <c r="E33" s="407">
        <v>112.41</v>
      </c>
      <c r="F33" s="407">
        <v>110.85</v>
      </c>
    </row>
    <row r="34" spans="1:6" ht="42.75" customHeight="1">
      <c r="A34" s="162" t="s">
        <v>97</v>
      </c>
      <c r="B34" s="277" t="s">
        <v>299</v>
      </c>
      <c r="C34" s="277">
        <v>101.45</v>
      </c>
      <c r="D34" s="407">
        <v>114.06</v>
      </c>
      <c r="E34" s="407">
        <v>112.41</v>
      </c>
      <c r="F34" s="407">
        <v>110.85</v>
      </c>
    </row>
    <row r="35" spans="1:6" s="34" customFormat="1" ht="36.75" customHeight="1">
      <c r="A35" s="148" t="s">
        <v>98</v>
      </c>
      <c r="B35" s="276" t="s">
        <v>300</v>
      </c>
      <c r="C35" s="276">
        <v>91.99</v>
      </c>
      <c r="D35" s="406">
        <v>100.24</v>
      </c>
      <c r="E35" s="406">
        <v>88</v>
      </c>
      <c r="F35" s="406">
        <v>91.5</v>
      </c>
    </row>
    <row r="36" spans="1:6" ht="30" customHeight="1">
      <c r="A36" s="203" t="s">
        <v>99</v>
      </c>
      <c r="B36" s="278" t="s">
        <v>301</v>
      </c>
      <c r="C36" s="278">
        <v>100.31</v>
      </c>
      <c r="D36" s="407">
        <v>105.33</v>
      </c>
      <c r="E36" s="407">
        <v>109.03</v>
      </c>
      <c r="F36" s="407">
        <v>107.14</v>
      </c>
    </row>
    <row r="37" spans="1:6" s="34" customFormat="1" ht="30" customHeight="1">
      <c r="A37" s="162" t="s">
        <v>100</v>
      </c>
      <c r="B37" s="277" t="s">
        <v>302</v>
      </c>
      <c r="C37" s="277">
        <v>85.1</v>
      </c>
      <c r="D37" s="406">
        <v>95.4</v>
      </c>
      <c r="E37" s="406">
        <v>68.27</v>
      </c>
      <c r="F37" s="406">
        <v>77.819999999999993</v>
      </c>
    </row>
    <row r="38" spans="1:6" ht="30" customHeight="1">
      <c r="A38" s="120"/>
      <c r="B38" s="120"/>
      <c r="C38" s="120"/>
    </row>
    <row r="39" spans="1:6" ht="30" customHeight="1">
      <c r="A39" s="148"/>
      <c r="B39" s="148"/>
      <c r="C39" s="148"/>
      <c r="D39" s="141"/>
      <c r="E39" s="141"/>
      <c r="F39" s="141"/>
    </row>
    <row r="40" spans="1:6" ht="30" customHeight="1">
      <c r="A40" s="148"/>
      <c r="B40" s="148"/>
      <c r="C40" s="148"/>
      <c r="D40" s="141"/>
      <c r="E40" s="141"/>
      <c r="F40" s="141"/>
    </row>
    <row r="41" spans="1:6" ht="30" customHeight="1">
      <c r="A41" s="120"/>
      <c r="B41" s="120"/>
      <c r="C41" s="120"/>
      <c r="D41" s="142"/>
      <c r="E41" s="142"/>
      <c r="F41" s="142"/>
    </row>
    <row r="42" spans="1:6" ht="30" customHeight="1">
      <c r="A42" s="120"/>
      <c r="B42" s="120"/>
      <c r="C42" s="120"/>
      <c r="D42" s="142"/>
      <c r="E42" s="142"/>
      <c r="F42" s="142"/>
    </row>
    <row r="43" spans="1:6" ht="30" customHeight="1">
      <c r="A43" s="120"/>
      <c r="B43" s="120"/>
      <c r="C43" s="120"/>
      <c r="D43" s="142"/>
      <c r="E43" s="142"/>
      <c r="F43" s="142"/>
    </row>
    <row r="44" spans="1:6" ht="30" customHeight="1">
      <c r="A44" s="120"/>
      <c r="B44" s="120"/>
      <c r="C44" s="120"/>
      <c r="D44" s="142"/>
      <c r="E44" s="142"/>
      <c r="F44" s="142"/>
    </row>
  </sheetData>
  <mergeCells count="3">
    <mergeCell ref="A1:F1"/>
    <mergeCell ref="B4:B7"/>
    <mergeCell ref="A4:A7"/>
  </mergeCells>
  <pageMargins left="1.1811023622047245" right="0.78740157480314965" top="0.78740157480314965" bottom="0.78740157480314965" header="0" footer="0"/>
  <pageSetup paperSize="9" scale="75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5</vt:i4>
      </vt:variant>
    </vt:vector>
  </HeadingPairs>
  <TitlesOfParts>
    <vt:vector size="39" baseType="lpstr">
      <vt:lpstr>Mục lục</vt:lpstr>
      <vt:lpstr>Tổng quan</vt:lpstr>
      <vt:lpstr>1.GRDP</vt:lpstr>
      <vt:lpstr>2. Cây hàng năm</vt:lpstr>
      <vt:lpstr>3. Cây lâu năm</vt:lpstr>
      <vt:lpstr>1.Nong nghiep</vt:lpstr>
      <vt:lpstr>5. Chăn nuôi, LN, TS quý</vt:lpstr>
      <vt:lpstr>2.IIPthang</vt:lpstr>
      <vt:lpstr>7.IIPquy</vt:lpstr>
      <vt:lpstr>8.SPCNthang</vt:lpstr>
      <vt:lpstr>9.SPCNquy</vt:lpstr>
      <vt:lpstr>10.ton kho</vt:lpstr>
      <vt:lpstr>11.tieu thu</vt:lpstr>
      <vt:lpstr>12.Doanh nghiep</vt:lpstr>
      <vt:lpstr>13.Tong muc</vt:lpstr>
      <vt:lpstr>14. Tong muc quy</vt:lpstr>
      <vt:lpstr>15.DTBLthang</vt:lpstr>
      <vt:lpstr>16.DTBL quy</vt:lpstr>
      <vt:lpstr>17.DT van tai</vt:lpstr>
      <vt:lpstr>18. DT Vtai quy</vt:lpstr>
      <vt:lpstr>19.Vantaithang</vt:lpstr>
      <vt:lpstr>20.Vantaiquy</vt:lpstr>
      <vt:lpstr>23.Thu NSNN</vt:lpstr>
      <vt:lpstr>24.Chi NSNN</vt:lpstr>
      <vt:lpstr>25.NHNN</vt:lpstr>
      <vt:lpstr>27.VĐTTXH</vt:lpstr>
      <vt:lpstr>28.VonNSNNthang</vt:lpstr>
      <vt:lpstr>29.VonNSNNquy</vt:lpstr>
      <vt:lpstr>26.Thu hut dau tu</vt:lpstr>
      <vt:lpstr>22.Xuatkhau</vt:lpstr>
      <vt:lpstr>21. Nhapkhau</vt:lpstr>
      <vt:lpstr>30.CPI</vt:lpstr>
      <vt:lpstr>31. CSG NN-CN</vt:lpstr>
      <vt:lpstr>32.XHMT</vt:lpstr>
      <vt:lpstr>'1.Nong nghiep'!Print_Area</vt:lpstr>
      <vt:lpstr>'10.ton kho'!Print_Area</vt:lpstr>
      <vt:lpstr>'11.tieu thu'!Print_Area</vt:lpstr>
      <vt:lpstr>'Tổng quan'!Print_Area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Nguyễn Thị Thu Thảo</cp:lastModifiedBy>
  <cp:lastPrinted>2025-02-03T16:49:20Z</cp:lastPrinted>
  <dcterms:created xsi:type="dcterms:W3CDTF">2018-08-01T13:07:17Z</dcterms:created>
  <dcterms:modified xsi:type="dcterms:W3CDTF">2025-02-03T17:32:18Z</dcterms:modified>
</cp:coreProperties>
</file>