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0" yWindow="0" windowWidth="20490" windowHeight="7650" tabRatio="870" activeTab="4"/>
  </bookViews>
  <sheets>
    <sheet name="1.GRDP" sheetId="67" r:id="rId1"/>
    <sheet name="2.Thu NS" sheetId="73" r:id="rId2"/>
    <sheet name="3. Chi NS" sheetId="72" r:id="rId3"/>
    <sheet name="4.VĐTTXH" sheetId="59" r:id="rId4"/>
    <sheet name="5.VonNSNNthang" sheetId="60" r:id="rId5"/>
    <sheet name="6.VonNSNNquy" sheetId="61" r:id="rId6"/>
    <sheet name="7.Doanh nghiep" sheetId="75" r:id="rId7"/>
    <sheet name="8.Thu hut dau tu" sheetId="76" r:id="rId8"/>
    <sheet name="9.Nong nghiep" sheetId="62" r:id="rId9"/>
    <sheet name="10.Vụ ĐX" sheetId="63" r:id="rId10"/>
    <sheet name="11. SP chan nuoi" sheetId="69" r:id="rId11"/>
    <sheet name="12.Lam nghiep" sheetId="70" r:id="rId12"/>
    <sheet name="13.Thủy sản" sheetId="71" r:id="rId13"/>
    <sheet name="14.IIPthang" sheetId="55" r:id="rId14"/>
    <sheet name="15.IIPquy" sheetId="56" r:id="rId15"/>
    <sheet name="16.SPCNthang" sheetId="57" r:id="rId16"/>
    <sheet name="17.SPCNquy" sheetId="58" r:id="rId17"/>
    <sheet name="18.Tong muc" sheetId="74" r:id="rId18"/>
    <sheet name="19.DTBLthang" sheetId="21" r:id="rId19"/>
    <sheet name="20.DTBLquy" sheetId="48" r:id="rId20"/>
    <sheet name="21.DTLuutruthang" sheetId="49" r:id="rId21"/>
    <sheet name="22.DTluutruquy" sheetId="50" r:id="rId22"/>
    <sheet name="23.DT van tai" sheetId="52" r:id="rId23"/>
    <sheet name="24. DT Vtai quy" sheetId="53" r:id="rId24"/>
    <sheet name="25.Vantaithang" sheetId="47" r:id="rId25"/>
    <sheet name="26.Vantaiquy" sheetId="33" r:id="rId26"/>
    <sheet name="26.CPI" sheetId="26" r:id="rId27"/>
    <sheet name="27.XHMT" sheetId="39" r:id="rId28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6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6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6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6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6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6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6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6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6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6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6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6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6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6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6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6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6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6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6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4" hidden="1">#REF!</definedName>
    <definedName name="_Fill" localSheetId="16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4" hidden="1">#REF!</definedName>
    <definedName name="_Fill" localSheetId="26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xlnm._FilterDatabase" localSheetId="6" hidden="1">'7.Doanh nghiep'!$I$7:$J$24</definedName>
    <definedName name="_h1" localSheetId="0" hidden="1">{"'TDTGT (theo Dphuong)'!$A$4:$F$75"}</definedName>
    <definedName name="_h1" localSheetId="9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6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6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6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4">#REF!</definedName>
    <definedName name="adsf" localSheetId="16">#REF!</definedName>
    <definedName name="adsf" localSheetId="18">#REF!</definedName>
    <definedName name="adsf" localSheetId="19">#REF!</definedName>
    <definedName name="adsf" localSheetId="20">#REF!</definedName>
    <definedName name="adsf" localSheetId="21">#REF!</definedName>
    <definedName name="adsf" localSheetId="24">#REF!</definedName>
    <definedName name="adsf" localSheetId="26">#REF!</definedName>
    <definedName name="adsf" localSheetId="5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4">#REF!</definedName>
    <definedName name="anpha" localSheetId="16">#REF!</definedName>
    <definedName name="anpha" localSheetId="18">#REF!</definedName>
    <definedName name="anpha" localSheetId="19">#REF!</definedName>
    <definedName name="anpha" localSheetId="20">#REF!</definedName>
    <definedName name="anpha" localSheetId="21">#REF!</definedName>
    <definedName name="anpha" localSheetId="24">#REF!</definedName>
    <definedName name="anpha" localSheetId="26">#REF!</definedName>
    <definedName name="anpha" localSheetId="3">#REF!</definedName>
    <definedName name="anpha" localSheetId="4">#REF!</definedName>
    <definedName name="anpha" localSheetId="5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6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4">#REF!</definedName>
    <definedName name="beta" localSheetId="16">#REF!</definedName>
    <definedName name="beta" localSheetId="18">#REF!</definedName>
    <definedName name="beta" localSheetId="19">#REF!</definedName>
    <definedName name="beta" localSheetId="20">#REF!</definedName>
    <definedName name="beta" localSheetId="21">#REF!</definedName>
    <definedName name="beta" localSheetId="24">#REF!</definedName>
    <definedName name="beta" localSheetId="26">#REF!</definedName>
    <definedName name="beta" localSheetId="5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4">#REF!</definedName>
    <definedName name="BT" localSheetId="16">#REF!</definedName>
    <definedName name="BT" localSheetId="18">#REF!</definedName>
    <definedName name="BT" localSheetId="19">#REF!</definedName>
    <definedName name="BT" localSheetId="20">#REF!</definedName>
    <definedName name="BT" localSheetId="21">#REF!</definedName>
    <definedName name="BT" localSheetId="24">#REF!</definedName>
    <definedName name="BT" localSheetId="26">#REF!</definedName>
    <definedName name="BT" localSheetId="3">#REF!</definedName>
    <definedName name="BT" localSheetId="4">#REF!</definedName>
    <definedName name="BT" localSheetId="5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4">#REF!</definedName>
    <definedName name="bv" localSheetId="16">#REF!</definedName>
    <definedName name="bv" localSheetId="18">#REF!</definedName>
    <definedName name="bv" localSheetId="19">#REF!</definedName>
    <definedName name="bv" localSheetId="20">#REF!</definedName>
    <definedName name="bv" localSheetId="21">#REF!</definedName>
    <definedName name="bv" localSheetId="24">#REF!</definedName>
    <definedName name="bv" localSheetId="26">#REF!</definedName>
    <definedName name="bv" localSheetId="3">#REF!</definedName>
    <definedName name="bv" localSheetId="4">#REF!</definedName>
    <definedName name="bv" localSheetId="5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4">#REF!</definedName>
    <definedName name="CS_10" localSheetId="16">#REF!</definedName>
    <definedName name="CS_10" localSheetId="18">#REF!</definedName>
    <definedName name="CS_10" localSheetId="19">#REF!</definedName>
    <definedName name="CS_10" localSheetId="20">#REF!</definedName>
    <definedName name="CS_10" localSheetId="21">#REF!</definedName>
    <definedName name="CS_10" localSheetId="24">#REF!</definedName>
    <definedName name="CS_10" localSheetId="26">#REF!</definedName>
    <definedName name="CS_10" localSheetId="3">#REF!</definedName>
    <definedName name="CS_10" localSheetId="4">#REF!</definedName>
    <definedName name="CS_10" localSheetId="5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4">#REF!</definedName>
    <definedName name="CS_100" localSheetId="16">#REF!</definedName>
    <definedName name="CS_100" localSheetId="18">#REF!</definedName>
    <definedName name="CS_100" localSheetId="19">#REF!</definedName>
    <definedName name="CS_100" localSheetId="20">#REF!</definedName>
    <definedName name="CS_100" localSheetId="21">#REF!</definedName>
    <definedName name="CS_100" localSheetId="24">#REF!</definedName>
    <definedName name="CS_100" localSheetId="26">#REF!</definedName>
    <definedName name="CS_100" localSheetId="3">#REF!</definedName>
    <definedName name="CS_100" localSheetId="4">#REF!</definedName>
    <definedName name="CS_100" localSheetId="5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4">#REF!</definedName>
    <definedName name="CS_10S" localSheetId="16">#REF!</definedName>
    <definedName name="CS_10S" localSheetId="18">#REF!</definedName>
    <definedName name="CS_10S" localSheetId="19">#REF!</definedName>
    <definedName name="CS_10S" localSheetId="20">#REF!</definedName>
    <definedName name="CS_10S" localSheetId="21">#REF!</definedName>
    <definedName name="CS_10S" localSheetId="24">#REF!</definedName>
    <definedName name="CS_10S" localSheetId="26">#REF!</definedName>
    <definedName name="CS_10S" localSheetId="3">#REF!</definedName>
    <definedName name="CS_10S" localSheetId="4">#REF!</definedName>
    <definedName name="CS_10S" localSheetId="5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4">#REF!</definedName>
    <definedName name="CS_120" localSheetId="16">#REF!</definedName>
    <definedName name="CS_120" localSheetId="18">#REF!</definedName>
    <definedName name="CS_120" localSheetId="19">#REF!</definedName>
    <definedName name="CS_120" localSheetId="20">#REF!</definedName>
    <definedName name="CS_120" localSheetId="21">#REF!</definedName>
    <definedName name="CS_120" localSheetId="24">#REF!</definedName>
    <definedName name="CS_120" localSheetId="26">#REF!</definedName>
    <definedName name="CS_120" localSheetId="3">#REF!</definedName>
    <definedName name="CS_120" localSheetId="4">#REF!</definedName>
    <definedName name="CS_120" localSheetId="5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4">#REF!</definedName>
    <definedName name="CS_140" localSheetId="16">#REF!</definedName>
    <definedName name="CS_140" localSheetId="18">#REF!</definedName>
    <definedName name="CS_140" localSheetId="19">#REF!</definedName>
    <definedName name="CS_140" localSheetId="20">#REF!</definedName>
    <definedName name="CS_140" localSheetId="21">#REF!</definedName>
    <definedName name="CS_140" localSheetId="24">#REF!</definedName>
    <definedName name="CS_140" localSheetId="26">#REF!</definedName>
    <definedName name="CS_140" localSheetId="3">#REF!</definedName>
    <definedName name="CS_140" localSheetId="4">#REF!</definedName>
    <definedName name="CS_140" localSheetId="5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4">#REF!</definedName>
    <definedName name="CS_160" localSheetId="16">#REF!</definedName>
    <definedName name="CS_160" localSheetId="18">#REF!</definedName>
    <definedName name="CS_160" localSheetId="19">#REF!</definedName>
    <definedName name="CS_160" localSheetId="20">#REF!</definedName>
    <definedName name="CS_160" localSheetId="21">#REF!</definedName>
    <definedName name="CS_160" localSheetId="24">#REF!</definedName>
    <definedName name="CS_160" localSheetId="26">#REF!</definedName>
    <definedName name="CS_160" localSheetId="3">#REF!</definedName>
    <definedName name="CS_160" localSheetId="4">#REF!</definedName>
    <definedName name="CS_160" localSheetId="5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4">#REF!</definedName>
    <definedName name="CS_20" localSheetId="16">#REF!</definedName>
    <definedName name="CS_20" localSheetId="18">#REF!</definedName>
    <definedName name="CS_20" localSheetId="19">#REF!</definedName>
    <definedName name="CS_20" localSheetId="20">#REF!</definedName>
    <definedName name="CS_20" localSheetId="21">#REF!</definedName>
    <definedName name="CS_20" localSheetId="24">#REF!</definedName>
    <definedName name="CS_20" localSheetId="26">#REF!</definedName>
    <definedName name="CS_20" localSheetId="3">#REF!</definedName>
    <definedName name="CS_20" localSheetId="4">#REF!</definedName>
    <definedName name="CS_20" localSheetId="5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4">#REF!</definedName>
    <definedName name="CS_30" localSheetId="16">#REF!</definedName>
    <definedName name="CS_30" localSheetId="18">#REF!</definedName>
    <definedName name="CS_30" localSheetId="19">#REF!</definedName>
    <definedName name="CS_30" localSheetId="20">#REF!</definedName>
    <definedName name="CS_30" localSheetId="21">#REF!</definedName>
    <definedName name="CS_30" localSheetId="24">#REF!</definedName>
    <definedName name="CS_30" localSheetId="26">#REF!</definedName>
    <definedName name="CS_30" localSheetId="3">#REF!</definedName>
    <definedName name="CS_30" localSheetId="4">#REF!</definedName>
    <definedName name="CS_30" localSheetId="5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4">#REF!</definedName>
    <definedName name="CS_40" localSheetId="16">#REF!</definedName>
    <definedName name="CS_40" localSheetId="18">#REF!</definedName>
    <definedName name="CS_40" localSheetId="19">#REF!</definedName>
    <definedName name="CS_40" localSheetId="20">#REF!</definedName>
    <definedName name="CS_40" localSheetId="21">#REF!</definedName>
    <definedName name="CS_40" localSheetId="24">#REF!</definedName>
    <definedName name="CS_40" localSheetId="26">#REF!</definedName>
    <definedName name="CS_40" localSheetId="3">#REF!</definedName>
    <definedName name="CS_40" localSheetId="4">#REF!</definedName>
    <definedName name="CS_40" localSheetId="5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4">#REF!</definedName>
    <definedName name="CS_40S" localSheetId="16">#REF!</definedName>
    <definedName name="CS_40S" localSheetId="18">#REF!</definedName>
    <definedName name="CS_40S" localSheetId="19">#REF!</definedName>
    <definedName name="CS_40S" localSheetId="20">#REF!</definedName>
    <definedName name="CS_40S" localSheetId="21">#REF!</definedName>
    <definedName name="CS_40S" localSheetId="24">#REF!</definedName>
    <definedName name="CS_40S" localSheetId="26">#REF!</definedName>
    <definedName name="CS_40S" localSheetId="3">#REF!</definedName>
    <definedName name="CS_40S" localSheetId="4">#REF!</definedName>
    <definedName name="CS_40S" localSheetId="5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4">#REF!</definedName>
    <definedName name="CS_5S" localSheetId="16">#REF!</definedName>
    <definedName name="CS_5S" localSheetId="18">#REF!</definedName>
    <definedName name="CS_5S" localSheetId="19">#REF!</definedName>
    <definedName name="CS_5S" localSheetId="20">#REF!</definedName>
    <definedName name="CS_5S" localSheetId="21">#REF!</definedName>
    <definedName name="CS_5S" localSheetId="24">#REF!</definedName>
    <definedName name="CS_5S" localSheetId="26">#REF!</definedName>
    <definedName name="CS_5S" localSheetId="3">#REF!</definedName>
    <definedName name="CS_5S" localSheetId="4">#REF!</definedName>
    <definedName name="CS_5S" localSheetId="5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4">#REF!</definedName>
    <definedName name="CS_60" localSheetId="16">#REF!</definedName>
    <definedName name="CS_60" localSheetId="18">#REF!</definedName>
    <definedName name="CS_60" localSheetId="19">#REF!</definedName>
    <definedName name="CS_60" localSheetId="20">#REF!</definedName>
    <definedName name="CS_60" localSheetId="21">#REF!</definedName>
    <definedName name="CS_60" localSheetId="24">#REF!</definedName>
    <definedName name="CS_60" localSheetId="26">#REF!</definedName>
    <definedName name="CS_60" localSheetId="3">#REF!</definedName>
    <definedName name="CS_60" localSheetId="4">#REF!</definedName>
    <definedName name="CS_60" localSheetId="5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4">#REF!</definedName>
    <definedName name="CS_80" localSheetId="16">#REF!</definedName>
    <definedName name="CS_80" localSheetId="18">#REF!</definedName>
    <definedName name="CS_80" localSheetId="19">#REF!</definedName>
    <definedName name="CS_80" localSheetId="20">#REF!</definedName>
    <definedName name="CS_80" localSheetId="21">#REF!</definedName>
    <definedName name="CS_80" localSheetId="24">#REF!</definedName>
    <definedName name="CS_80" localSheetId="26">#REF!</definedName>
    <definedName name="CS_80" localSheetId="3">#REF!</definedName>
    <definedName name="CS_80" localSheetId="4">#REF!</definedName>
    <definedName name="CS_80" localSheetId="5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4">#REF!</definedName>
    <definedName name="CS_80S" localSheetId="16">#REF!</definedName>
    <definedName name="CS_80S" localSheetId="18">#REF!</definedName>
    <definedName name="CS_80S" localSheetId="19">#REF!</definedName>
    <definedName name="CS_80S" localSheetId="20">#REF!</definedName>
    <definedName name="CS_80S" localSheetId="21">#REF!</definedName>
    <definedName name="CS_80S" localSheetId="24">#REF!</definedName>
    <definedName name="CS_80S" localSheetId="26">#REF!</definedName>
    <definedName name="CS_80S" localSheetId="3">#REF!</definedName>
    <definedName name="CS_80S" localSheetId="4">#REF!</definedName>
    <definedName name="CS_80S" localSheetId="5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4">#REF!</definedName>
    <definedName name="CS_STD" localSheetId="16">#REF!</definedName>
    <definedName name="CS_STD" localSheetId="18">#REF!</definedName>
    <definedName name="CS_STD" localSheetId="19">#REF!</definedName>
    <definedName name="CS_STD" localSheetId="20">#REF!</definedName>
    <definedName name="CS_STD" localSheetId="21">#REF!</definedName>
    <definedName name="CS_STD" localSheetId="24">#REF!</definedName>
    <definedName name="CS_STD" localSheetId="26">#REF!</definedName>
    <definedName name="CS_STD" localSheetId="3">#REF!</definedName>
    <definedName name="CS_STD" localSheetId="4">#REF!</definedName>
    <definedName name="CS_STD" localSheetId="5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4">#REF!</definedName>
    <definedName name="CS_XS" localSheetId="16">#REF!</definedName>
    <definedName name="CS_XS" localSheetId="18">#REF!</definedName>
    <definedName name="CS_XS" localSheetId="19">#REF!</definedName>
    <definedName name="CS_XS" localSheetId="20">#REF!</definedName>
    <definedName name="CS_XS" localSheetId="21">#REF!</definedName>
    <definedName name="CS_XS" localSheetId="24">#REF!</definedName>
    <definedName name="CS_XS" localSheetId="26">#REF!</definedName>
    <definedName name="CS_XS" localSheetId="3">#REF!</definedName>
    <definedName name="CS_XS" localSheetId="4">#REF!</definedName>
    <definedName name="CS_XS" localSheetId="5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4">#REF!</definedName>
    <definedName name="CS_XXS" localSheetId="16">#REF!</definedName>
    <definedName name="CS_XXS" localSheetId="18">#REF!</definedName>
    <definedName name="CS_XXS" localSheetId="19">#REF!</definedName>
    <definedName name="CS_XXS" localSheetId="20">#REF!</definedName>
    <definedName name="CS_XXS" localSheetId="21">#REF!</definedName>
    <definedName name="CS_XXS" localSheetId="24">#REF!</definedName>
    <definedName name="CS_XXS" localSheetId="26">#REF!</definedName>
    <definedName name="CS_XXS" localSheetId="3">#REF!</definedName>
    <definedName name="CS_XXS" localSheetId="4">#REF!</definedName>
    <definedName name="CS_XXS" localSheetId="5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6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4">#REF!</definedName>
    <definedName name="cx" localSheetId="16">#REF!</definedName>
    <definedName name="cx" localSheetId="18">#REF!</definedName>
    <definedName name="cx" localSheetId="19">#REF!</definedName>
    <definedName name="cx" localSheetId="20">#REF!</definedName>
    <definedName name="cx" localSheetId="21">#REF!</definedName>
    <definedName name="cx" localSheetId="24">#REF!</definedName>
    <definedName name="cx" localSheetId="26">#REF!</definedName>
    <definedName name="cx" localSheetId="3">#REF!</definedName>
    <definedName name="cx" localSheetId="4">#REF!</definedName>
    <definedName name="cx" localSheetId="5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4" hidden="1">#REF!</definedName>
    <definedName name="d" localSheetId="16" hidden="1">#REF!</definedName>
    <definedName name="d" localSheetId="18" hidden="1">#REF!</definedName>
    <definedName name="d" localSheetId="19" hidden="1">#REF!</definedName>
    <definedName name="d" localSheetId="20" hidden="1">#REF!</definedName>
    <definedName name="d" localSheetId="21" hidden="1">#REF!</definedName>
    <definedName name="d" localSheetId="24" hidden="1">#REF!</definedName>
    <definedName name="d" localSheetId="26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4">#REF!</definedName>
    <definedName name="dd" localSheetId="16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4">#REF!</definedName>
    <definedName name="dd" localSheetId="26">#REF!</definedName>
    <definedName name="dd" localSheetId="3">#REF!</definedName>
    <definedName name="dd" localSheetId="4">#REF!</definedName>
    <definedName name="dd" localSheetId="5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4" hidden="1">#REF!</definedName>
    <definedName name="df" localSheetId="16" hidden="1">#REF!</definedName>
    <definedName name="df" localSheetId="18" hidden="1">#REF!</definedName>
    <definedName name="df" localSheetId="19" hidden="1">#REF!</definedName>
    <definedName name="df" localSheetId="20" hidden="1">#REF!</definedName>
    <definedName name="df" localSheetId="21" hidden="1">#REF!</definedName>
    <definedName name="df" localSheetId="24" hidden="1">#REF!</definedName>
    <definedName name="df" localSheetId="26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4">#REF!</definedName>
    <definedName name="dg" localSheetId="16">#REF!</definedName>
    <definedName name="dg" localSheetId="18">#REF!</definedName>
    <definedName name="dg" localSheetId="19">#REF!</definedName>
    <definedName name="dg" localSheetId="20">#REF!</definedName>
    <definedName name="dg" localSheetId="21">#REF!</definedName>
    <definedName name="dg" localSheetId="24">#REF!</definedName>
    <definedName name="dg" localSheetId="26">#REF!</definedName>
    <definedName name="dg" localSheetId="3">#REF!</definedName>
    <definedName name="dg" localSheetId="4">#REF!</definedName>
    <definedName name="dg" localSheetId="5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4">#REF!</definedName>
    <definedName name="dien" localSheetId="16">#REF!</definedName>
    <definedName name="dien" localSheetId="18">#REF!</definedName>
    <definedName name="dien" localSheetId="19">#REF!</definedName>
    <definedName name="dien" localSheetId="20">#REF!</definedName>
    <definedName name="dien" localSheetId="21">#REF!</definedName>
    <definedName name="dien" localSheetId="24">#REF!</definedName>
    <definedName name="dien" localSheetId="26">#REF!</definedName>
    <definedName name="dien" localSheetId="3">#REF!</definedName>
    <definedName name="dien" localSheetId="4">#REF!</definedName>
    <definedName name="dien" localSheetId="5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6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4">#REF!</definedName>
    <definedName name="ffddg" localSheetId="16">#REF!</definedName>
    <definedName name="ffddg" localSheetId="18">#REF!</definedName>
    <definedName name="ffddg" localSheetId="19">#REF!</definedName>
    <definedName name="ffddg" localSheetId="20">#REF!</definedName>
    <definedName name="ffddg" localSheetId="21">#REF!</definedName>
    <definedName name="ffddg" localSheetId="24">#REF!</definedName>
    <definedName name="ffddg" localSheetId="26">#REF!</definedName>
    <definedName name="ffddg" localSheetId="5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6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4">#REF!</definedName>
    <definedName name="hab" localSheetId="16">#REF!</definedName>
    <definedName name="hab" localSheetId="18">#REF!</definedName>
    <definedName name="hab" localSheetId="19">#REF!</definedName>
    <definedName name="hab" localSheetId="20">#REF!</definedName>
    <definedName name="hab" localSheetId="21">#REF!</definedName>
    <definedName name="hab" localSheetId="24">#REF!</definedName>
    <definedName name="hab" localSheetId="26">#REF!</definedName>
    <definedName name="hab" localSheetId="3">#REF!</definedName>
    <definedName name="hab" localSheetId="4">#REF!</definedName>
    <definedName name="hab" localSheetId="5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4">#REF!</definedName>
    <definedName name="habac" localSheetId="16">#REF!</definedName>
    <definedName name="habac" localSheetId="18">#REF!</definedName>
    <definedName name="habac" localSheetId="19">#REF!</definedName>
    <definedName name="habac" localSheetId="20">#REF!</definedName>
    <definedName name="habac" localSheetId="21">#REF!</definedName>
    <definedName name="habac" localSheetId="24">#REF!</definedName>
    <definedName name="habac" localSheetId="26">#REF!</definedName>
    <definedName name="habac" localSheetId="3">#REF!</definedName>
    <definedName name="habac" localSheetId="4">#REF!</definedName>
    <definedName name="habac" localSheetId="5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4">#REF!</definedName>
    <definedName name="hhg" localSheetId="16">#REF!</definedName>
    <definedName name="hhg" localSheetId="18">#REF!</definedName>
    <definedName name="hhg" localSheetId="19">#REF!</definedName>
    <definedName name="hhg" localSheetId="20">#REF!</definedName>
    <definedName name="hhg" localSheetId="21">#REF!</definedName>
    <definedName name="hhg" localSheetId="24">#REF!</definedName>
    <definedName name="hhg" localSheetId="26">#REF!</definedName>
    <definedName name="hhg" localSheetId="3">#REF!</definedName>
    <definedName name="hhg" localSheetId="4">#REF!</definedName>
    <definedName name="hhg" localSheetId="5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6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6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6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4">#REF!</definedName>
    <definedName name="kjhjfhdjkfndfndf" localSheetId="16">#REF!</definedName>
    <definedName name="kjhjfhdjkfndfndf" localSheetId="18">#REF!</definedName>
    <definedName name="kjhjfhdjkfndfndf" localSheetId="19">#REF!</definedName>
    <definedName name="kjhjfhdjkfndfndf" localSheetId="20">#REF!</definedName>
    <definedName name="kjhjfhdjkfndfndf" localSheetId="21">#REF!</definedName>
    <definedName name="kjhjfhdjkfndfndf" localSheetId="24">#REF!</definedName>
    <definedName name="kjhjfhdjkfndfndf" localSheetId="26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6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4">#REF!</definedName>
    <definedName name="mc" localSheetId="16">#REF!</definedName>
    <definedName name="mc" localSheetId="18">#REF!</definedName>
    <definedName name="mc" localSheetId="19">#REF!</definedName>
    <definedName name="mc" localSheetId="20">#REF!</definedName>
    <definedName name="mc" localSheetId="21">#REF!</definedName>
    <definedName name="mc" localSheetId="24">#REF!</definedName>
    <definedName name="mc" localSheetId="26">#REF!</definedName>
    <definedName name="mc" localSheetId="3">#REF!</definedName>
    <definedName name="mc" localSheetId="4">#REF!</definedName>
    <definedName name="mc" localSheetId="5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4">#REF!</definedName>
    <definedName name="nhan" localSheetId="16">#REF!</definedName>
    <definedName name="nhan" localSheetId="18">#REF!</definedName>
    <definedName name="nhan" localSheetId="19">#REF!</definedName>
    <definedName name="nhan" localSheetId="20">#REF!</definedName>
    <definedName name="nhan" localSheetId="21">#REF!</definedName>
    <definedName name="nhan" localSheetId="24">#REF!</definedName>
    <definedName name="nhan" localSheetId="26">#REF!</definedName>
    <definedName name="nhan" localSheetId="3">#REF!</definedName>
    <definedName name="nhan" localSheetId="4">#REF!</definedName>
    <definedName name="nhan" localSheetId="5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4">#REF!</definedName>
    <definedName name="nuoc" localSheetId="16">#REF!</definedName>
    <definedName name="nuoc" localSheetId="18">#REF!</definedName>
    <definedName name="nuoc" localSheetId="19">#REF!</definedName>
    <definedName name="nuoc" localSheetId="20">#REF!</definedName>
    <definedName name="nuoc" localSheetId="21">#REF!</definedName>
    <definedName name="nuoc" localSheetId="24">#REF!</definedName>
    <definedName name="nuoc" localSheetId="26">#REF!</definedName>
    <definedName name="nuoc" localSheetId="5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1" hidden="1">{#N/A,#N/A,FALSE,"Chung"}</definedName>
    <definedName name="oanh" localSheetId="26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3">'14.IIPthang'!$3:$7</definedName>
    <definedName name="_xlnm.Print_Titles" localSheetId="14">'15.IIPquy'!$4:$7</definedName>
    <definedName name="pt" localSheetId="0">#REF!</definedName>
    <definedName name="pt" localSheetId="9">#REF!</definedName>
    <definedName name="pt" localSheetId="14">#REF!</definedName>
    <definedName name="pt" localSheetId="16">#REF!</definedName>
    <definedName name="pt" localSheetId="18">#REF!</definedName>
    <definedName name="pt" localSheetId="19">#REF!</definedName>
    <definedName name="pt" localSheetId="20">#REF!</definedName>
    <definedName name="pt" localSheetId="21">#REF!</definedName>
    <definedName name="pt" localSheetId="24">#REF!</definedName>
    <definedName name="pt" localSheetId="26">#REF!</definedName>
    <definedName name="pt" localSheetId="3">#REF!</definedName>
    <definedName name="pt" localSheetId="4">#REF!</definedName>
    <definedName name="pt" localSheetId="5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4">#REF!</definedName>
    <definedName name="ptr" localSheetId="16">#REF!</definedName>
    <definedName name="ptr" localSheetId="18">#REF!</definedName>
    <definedName name="ptr" localSheetId="19">#REF!</definedName>
    <definedName name="ptr" localSheetId="20">#REF!</definedName>
    <definedName name="ptr" localSheetId="21">#REF!</definedName>
    <definedName name="ptr" localSheetId="24">#REF!</definedName>
    <definedName name="ptr" localSheetId="26">#REF!</definedName>
    <definedName name="ptr" localSheetId="3">#REF!</definedName>
    <definedName name="ptr" localSheetId="4">#REF!</definedName>
    <definedName name="ptr" localSheetId="5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6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4">#REF!</definedName>
    <definedName name="SORT" localSheetId="16">#REF!</definedName>
    <definedName name="SORT" localSheetId="18">#REF!</definedName>
    <definedName name="SORT" localSheetId="19">#REF!</definedName>
    <definedName name="SORT" localSheetId="20">#REF!</definedName>
    <definedName name="SORT" localSheetId="21">#REF!</definedName>
    <definedName name="SORT" localSheetId="24">#REF!</definedName>
    <definedName name="SORT" localSheetId="26">#REF!</definedName>
    <definedName name="SORT" localSheetId="3">#REF!</definedName>
    <definedName name="SORT" localSheetId="4">#REF!</definedName>
    <definedName name="SORT" localSheetId="5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4">#REF!</definedName>
    <definedName name="sss" localSheetId="16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4">#REF!</definedName>
    <definedName name="sss" localSheetId="26">#REF!</definedName>
    <definedName name="sss" localSheetId="3">#REF!</definedName>
    <definedName name="sss" localSheetId="4">#REF!</definedName>
    <definedName name="sss" localSheetId="5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4">#REF!</definedName>
    <definedName name="TBA" localSheetId="16">#REF!</definedName>
    <definedName name="TBA" localSheetId="18">#REF!</definedName>
    <definedName name="TBA" localSheetId="19">#REF!</definedName>
    <definedName name="TBA" localSheetId="20">#REF!</definedName>
    <definedName name="TBA" localSheetId="21">#REF!</definedName>
    <definedName name="TBA" localSheetId="24">#REF!</definedName>
    <definedName name="TBA" localSheetId="26">#REF!</definedName>
    <definedName name="TBA" localSheetId="3">#REF!</definedName>
    <definedName name="TBA" localSheetId="4">#REF!</definedName>
    <definedName name="TBA" localSheetId="5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4">#REF!</definedName>
    <definedName name="td" localSheetId="16">#REF!</definedName>
    <definedName name="td" localSheetId="18">#REF!</definedName>
    <definedName name="td" localSheetId="19">#REF!</definedName>
    <definedName name="td" localSheetId="20">#REF!</definedName>
    <definedName name="td" localSheetId="21">#REF!</definedName>
    <definedName name="td" localSheetId="24">#REF!</definedName>
    <definedName name="td" localSheetId="26">#REF!</definedName>
    <definedName name="td" localSheetId="3">#REF!</definedName>
    <definedName name="td" localSheetId="4">#REF!</definedName>
    <definedName name="td" localSheetId="5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4">#REF!</definedName>
    <definedName name="th_bl" localSheetId="16">#REF!</definedName>
    <definedName name="th_bl" localSheetId="18">#REF!</definedName>
    <definedName name="th_bl" localSheetId="19">#REF!</definedName>
    <definedName name="th_bl" localSheetId="20">#REF!</definedName>
    <definedName name="th_bl" localSheetId="21">#REF!</definedName>
    <definedName name="th_bl" localSheetId="24">#REF!</definedName>
    <definedName name="th_bl" localSheetId="26">#REF!</definedName>
    <definedName name="th_bl" localSheetId="3">#REF!</definedName>
    <definedName name="th_bl" localSheetId="4">#REF!</definedName>
    <definedName name="th_bl" localSheetId="5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6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6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4">#REF!</definedName>
    <definedName name="ttt" localSheetId="16">#REF!</definedName>
    <definedName name="ttt" localSheetId="18">#REF!</definedName>
    <definedName name="ttt" localSheetId="19">#REF!</definedName>
    <definedName name="ttt" localSheetId="20">#REF!</definedName>
    <definedName name="ttt" localSheetId="21">#REF!</definedName>
    <definedName name="ttt" localSheetId="24">#REF!</definedName>
    <definedName name="ttt" localSheetId="26">#REF!</definedName>
    <definedName name="ttt" localSheetId="5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4">#REF!</definedName>
    <definedName name="vfff" localSheetId="16">#REF!</definedName>
    <definedName name="vfff" localSheetId="18">#REF!</definedName>
    <definedName name="vfff" localSheetId="19">#REF!</definedName>
    <definedName name="vfff" localSheetId="20">#REF!</definedName>
    <definedName name="vfff" localSheetId="21">#REF!</definedName>
    <definedName name="vfff" localSheetId="24">#REF!</definedName>
    <definedName name="vfff" localSheetId="26">#REF!</definedName>
    <definedName name="vfff" localSheetId="3">#REF!</definedName>
    <definedName name="vfff" localSheetId="4">#REF!</definedName>
    <definedName name="vfff" localSheetId="5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6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6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4">#REF!</definedName>
    <definedName name="ZYX" localSheetId="16">#REF!</definedName>
    <definedName name="ZYX" localSheetId="18">#REF!</definedName>
    <definedName name="ZYX" localSheetId="19">#REF!</definedName>
    <definedName name="ZYX" localSheetId="20">#REF!</definedName>
    <definedName name="ZYX" localSheetId="21">#REF!</definedName>
    <definedName name="ZYX" localSheetId="24">#REF!</definedName>
    <definedName name="ZYX" localSheetId="26">#REF!</definedName>
    <definedName name="ZYX" localSheetId="3">#REF!</definedName>
    <definedName name="ZYX" localSheetId="4">#REF!</definedName>
    <definedName name="ZYX" localSheetId="5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4">#REF!</definedName>
    <definedName name="ZZZ" localSheetId="16">#REF!</definedName>
    <definedName name="ZZZ" localSheetId="18">#REF!</definedName>
    <definedName name="ZZZ" localSheetId="19">#REF!</definedName>
    <definedName name="ZZZ" localSheetId="20">#REF!</definedName>
    <definedName name="ZZZ" localSheetId="21">#REF!</definedName>
    <definedName name="ZZZ" localSheetId="24">#REF!</definedName>
    <definedName name="ZZZ" localSheetId="26">#REF!</definedName>
    <definedName name="ZZZ" localSheetId="3">#REF!</definedName>
    <definedName name="ZZZ" localSheetId="4">#REF!</definedName>
    <definedName name="ZZZ" localSheetId="5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D16" i="72" l="1"/>
  <c r="D9" i="72" l="1"/>
  <c r="D23" i="73"/>
  <c r="F13" i="67" l="1"/>
  <c r="C9" i="67"/>
  <c r="C13" i="67"/>
  <c r="C10" i="72" l="1"/>
  <c r="C7" i="72" l="1"/>
  <c r="B10" i="72"/>
  <c r="D25" i="73"/>
  <c r="D27" i="73"/>
  <c r="D28" i="73"/>
  <c r="C8" i="73"/>
  <c r="C7" i="73" s="1"/>
  <c r="F9" i="72" l="1"/>
  <c r="B7" i="72"/>
  <c r="F26" i="73"/>
  <c r="F23" i="73"/>
  <c r="F27" i="73"/>
  <c r="F28" i="73"/>
  <c r="F25" i="73"/>
  <c r="B8" i="73"/>
  <c r="B7" i="73" s="1"/>
  <c r="F26" i="75"/>
  <c r="F27" i="75"/>
  <c r="F25" i="75"/>
  <c r="E9" i="72" l="1"/>
  <c r="D7" i="73"/>
  <c r="E23" i="73"/>
  <c r="E21" i="73"/>
  <c r="E25" i="73"/>
  <c r="E28" i="73"/>
  <c r="E9" i="73"/>
  <c r="E27" i="73"/>
  <c r="F7" i="75"/>
  <c r="G7" i="75"/>
  <c r="F8" i="75"/>
  <c r="G8" i="75"/>
  <c r="F9" i="75"/>
  <c r="G9" i="75"/>
  <c r="F10" i="75"/>
  <c r="G10" i="75"/>
  <c r="F11" i="75"/>
  <c r="G11" i="75"/>
  <c r="F12" i="75"/>
  <c r="G12" i="75"/>
  <c r="F13" i="75"/>
  <c r="G13" i="75"/>
  <c r="F14" i="75"/>
  <c r="G14" i="75"/>
  <c r="F15" i="75"/>
  <c r="G15" i="75"/>
  <c r="F16" i="75"/>
  <c r="G16" i="75"/>
  <c r="F17" i="75"/>
  <c r="G17" i="75"/>
  <c r="F18" i="75"/>
  <c r="G18" i="75"/>
  <c r="F19" i="75"/>
  <c r="G19" i="75"/>
  <c r="F20" i="75"/>
  <c r="G20" i="75"/>
  <c r="F21" i="75"/>
  <c r="G21" i="75"/>
  <c r="F22" i="75"/>
  <c r="G22" i="75"/>
  <c r="G5" i="75"/>
  <c r="F5" i="75"/>
  <c r="D6" i="63" l="1"/>
  <c r="C6" i="63"/>
  <c r="D12" i="74" l="1"/>
  <c r="E12" i="74"/>
  <c r="F14" i="74" s="1"/>
  <c r="C12" i="74"/>
  <c r="F15" i="74" l="1"/>
  <c r="F16" i="74"/>
  <c r="F13" i="74"/>
  <c r="E10" i="72"/>
  <c r="F10" i="72"/>
  <c r="E11" i="72"/>
  <c r="F11" i="72"/>
  <c r="E12" i="72"/>
  <c r="F12" i="72"/>
  <c r="E13" i="72"/>
  <c r="F13" i="72"/>
  <c r="E14" i="72"/>
  <c r="F14" i="72"/>
  <c r="E15" i="72"/>
  <c r="F15" i="72"/>
  <c r="E16" i="72"/>
  <c r="F16" i="72"/>
  <c r="E17" i="72"/>
  <c r="F17" i="72"/>
  <c r="E18" i="72"/>
  <c r="F18" i="72"/>
  <c r="E19" i="72"/>
  <c r="F19" i="72"/>
  <c r="E20" i="72"/>
  <c r="F20" i="72"/>
  <c r="E21" i="72"/>
  <c r="F21" i="72"/>
  <c r="E22" i="72"/>
  <c r="F22" i="72"/>
  <c r="E24" i="72"/>
  <c r="F24" i="72"/>
  <c r="F8" i="72"/>
  <c r="E8" i="72"/>
  <c r="D8" i="72"/>
  <c r="D10" i="72"/>
  <c r="D11" i="72"/>
  <c r="D12" i="72"/>
  <c r="D13" i="72"/>
  <c r="D14" i="72"/>
  <c r="D15" i="72"/>
  <c r="D17" i="72"/>
  <c r="D18" i="72"/>
  <c r="D19" i="72"/>
  <c r="D20" i="72"/>
  <c r="D21" i="72"/>
  <c r="D22" i="72"/>
  <c r="D24" i="72"/>
  <c r="D16" i="73"/>
  <c r="D17" i="73"/>
  <c r="D18" i="73"/>
  <c r="D19" i="73"/>
  <c r="D20" i="73"/>
  <c r="D21" i="73"/>
  <c r="D24" i="73"/>
  <c r="D7" i="72"/>
  <c r="E10" i="73"/>
  <c r="E11" i="73"/>
  <c r="E12" i="73"/>
  <c r="E13" i="73"/>
  <c r="E14" i="73"/>
  <c r="E15" i="73"/>
  <c r="E16" i="73"/>
  <c r="F16" i="73"/>
  <c r="E17" i="73"/>
  <c r="F17" i="73"/>
  <c r="E18" i="73"/>
  <c r="F18" i="73"/>
  <c r="E19" i="73"/>
  <c r="F19" i="73"/>
  <c r="E20" i="73"/>
  <c r="F20" i="73"/>
  <c r="F21" i="73"/>
  <c r="E24" i="73"/>
  <c r="F24" i="73"/>
  <c r="F15" i="73" s="1"/>
  <c r="F13" i="73" s="1"/>
  <c r="D12" i="73" s="1"/>
  <c r="F11" i="73" s="1"/>
  <c r="D10" i="73" s="1"/>
  <c r="F9" i="73" s="1"/>
  <c r="D14" i="73" s="1"/>
  <c r="D15" i="73"/>
  <c r="D13" i="73"/>
  <c r="D9" i="73"/>
  <c r="F12" i="73"/>
  <c r="F10" i="73"/>
  <c r="D11" i="73"/>
  <c r="E8" i="73"/>
  <c r="F12" i="74" l="1"/>
  <c r="F14" i="73"/>
  <c r="F8" i="73"/>
  <c r="D8" i="73" l="1"/>
  <c r="F9" i="67" l="1"/>
  <c r="K10" i="33" l="1"/>
  <c r="J10" i="33" s="1"/>
  <c r="K12" i="33"/>
  <c r="J12" i="33" s="1"/>
  <c r="K14" i="33"/>
  <c r="J14" i="33" s="1"/>
  <c r="K15" i="33"/>
  <c r="J15" i="33" s="1"/>
  <c r="K17" i="33"/>
  <c r="J17" i="33" s="1"/>
  <c r="K20" i="33"/>
  <c r="J20" i="33" s="1"/>
  <c r="K21" i="33"/>
  <c r="J21" i="33" s="1"/>
  <c r="K23" i="33"/>
  <c r="J23" i="33" s="1"/>
  <c r="K25" i="33"/>
  <c r="J25" i="33" s="1"/>
  <c r="K26" i="33"/>
  <c r="J26" i="33" s="1"/>
  <c r="K28" i="33"/>
  <c r="J28" i="33" s="1"/>
  <c r="K9" i="33"/>
  <c r="J9" i="33" s="1"/>
  <c r="K9" i="50" l="1"/>
  <c r="J9" i="50" s="1"/>
  <c r="K10" i="50"/>
  <c r="J10" i="50" s="1"/>
  <c r="K11" i="50"/>
  <c r="J11" i="50" s="1"/>
  <c r="K12" i="50"/>
  <c r="J12" i="50" s="1"/>
  <c r="J11" i="48" s="1"/>
  <c r="J12" i="48" s="1"/>
  <c r="J13" i="48" s="1"/>
  <c r="J14" i="48" s="1"/>
  <c r="J15" i="48" s="1"/>
  <c r="J16" i="48" s="1"/>
  <c r="J17" i="48" s="1"/>
  <c r="J18" i="48" s="1"/>
  <c r="J19" i="48" s="1"/>
  <c r="J20" i="48" s="1"/>
  <c r="J21" i="48" s="1"/>
  <c r="J10" i="48" s="1"/>
  <c r="J8" i="48" s="1"/>
  <c r="K8" i="50" l="1"/>
  <c r="J8" i="50" s="1"/>
  <c r="K13" i="67" s="1"/>
  <c r="J13" i="67" s="1"/>
  <c r="E19" i="62" l="1"/>
  <c r="E20" i="62"/>
  <c r="E21" i="62"/>
  <c r="E22" i="62"/>
  <c r="E23" i="62"/>
  <c r="E17" i="62"/>
  <c r="E12" i="62"/>
  <c r="E13" i="62"/>
  <c r="E14" i="62"/>
  <c r="E15" i="62"/>
  <c r="E11" i="62"/>
  <c r="E9" i="62" l="1"/>
  <c r="E14" i="63" l="1"/>
  <c r="E15" i="63"/>
  <c r="E16" i="63"/>
  <c r="E18" i="63"/>
  <c r="E19" i="63"/>
  <c r="E20" i="63"/>
  <c r="E22" i="63"/>
  <c r="E23" i="63"/>
  <c r="E24" i="63"/>
  <c r="E26" i="63"/>
  <c r="E27" i="63"/>
  <c r="E28" i="63"/>
  <c r="E30" i="63"/>
  <c r="E31" i="63"/>
  <c r="E32" i="63"/>
  <c r="E11" i="63"/>
  <c r="E12" i="63"/>
  <c r="E10" i="63"/>
  <c r="E6" i="63"/>
  <c r="D11" i="67" l="1"/>
  <c r="D12" i="67"/>
  <c r="D13" i="67"/>
  <c r="D14" i="67"/>
  <c r="D15" i="67"/>
  <c r="D10" i="67"/>
</calcChain>
</file>

<file path=xl/sharedStrings.xml><?xml version="1.0" encoding="utf-8"?>
<sst xmlns="http://schemas.openxmlformats.org/spreadsheetml/2006/main" count="1092" uniqueCount="397">
  <si>
    <t>Khai khoáng</t>
  </si>
  <si>
    <t>TỔNG SỐ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</si>
  <si>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</si>
  <si>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</si>
  <si>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</si>
  <si>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</si>
  <si>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</si>
  <si>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</si>
  <si>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</si>
  <si>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</si>
  <si>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</si>
  <si>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</si>
  <si>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</si>
  <si>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</si>
  <si>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</si>
  <si>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</si>
  <si>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</si>
  <si>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</si>
  <si>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</si>
  <si>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</si>
  <si>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</si>
  <si>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</si>
  <si>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</si>
  <si>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</si>
  <si>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</si>
  <si>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</si>
  <si>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</si>
  <si>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</si>
  <si>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</si>
  <si>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</si>
  <si>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</si>
  <si>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</si>
  <si>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</si>
  <si>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</si>
  <si>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</si>
  <si>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</si>
  <si>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</si>
  <si>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</si>
  <si>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</si>
  <si>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</si>
  <si>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</si>
  <si>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</si>
  <si>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</si>
  <si>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</si>
  <si>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</si>
  <si>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A. HÀNH KHÁCH</t>
  </si>
  <si>
    <t>Đường sắt</t>
  </si>
  <si>
    <t>Đường bộ</t>
  </si>
  <si>
    <t>Hàng không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</si>
  <si>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</si>
  <si>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</si>
  <si>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</si>
  <si>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</si>
  <si>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</si>
  <si>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</si>
  <si>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</si>
  <si>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</si>
  <si>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</si>
  <si>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</si>
  <si>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</si>
  <si>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</si>
  <si>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</si>
  <si>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</si>
  <si>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</si>
  <si>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</si>
  <si>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</si>
  <si>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</si>
  <si>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Diện tích gieo trồng cây hàng năm (Ha)</t>
  </si>
  <si>
    <t>năm trước (%)</t>
  </si>
  <si>
    <t>Sản lượng thu hoạch các loại cây trồng (Tấn)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</si>
  <si>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</si>
  <si>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</si>
  <si>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</si>
  <si>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</si>
  <si>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</si>
  <si>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</si>
  <si>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</si>
  <si>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</si>
  <si>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</si>
  <si>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</si>
  <si>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</si>
  <si>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</si>
  <si>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</si>
  <si>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</si>
  <si>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</si>
  <si>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</si>
  <si>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</si>
  <si>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</si>
  <si>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</si>
  <si>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</si>
  <si>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</si>
  <si>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</si>
  <si>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</si>
  <si>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</si>
  <si>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</si>
  <si>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</si>
  <si>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Tháng 5</t>
  </si>
  <si>
    <t xml:space="preserve">Tháng 6 </t>
  </si>
  <si>
    <t>6 tháng</t>
  </si>
  <si>
    <t>tháng 5</t>
  </si>
  <si>
    <t>Ước tính quý II</t>
  </si>
  <si>
    <t>tháng 6</t>
  </si>
  <si>
    <t>Tháng 6</t>
  </si>
  <si>
    <t>Tháng 6 năm</t>
  </si>
  <si>
    <t>Triệu đồng; %</t>
  </si>
  <si>
    <t>Lúa đông xuân</t>
  </si>
  <si>
    <t xml:space="preserve">Đậu tương </t>
  </si>
  <si>
    <t>Lạc</t>
  </si>
  <si>
    <t>Rau, đậu các loại</t>
  </si>
  <si>
    <t>Sản lượng lương thực có hạt (Tấn)</t>
  </si>
  <si>
    <t>Diện tích, năng suất và sản lượng</t>
  </si>
  <si>
    <t>một số cây trồng</t>
  </si>
  <si>
    <t xml:space="preserve">    Diện tích (Ha)</t>
  </si>
  <si>
    <t xml:space="preserve">    Năng suất (Tạ/ha)</t>
  </si>
  <si>
    <t xml:space="preserve">    Sản lượng (Tấn)</t>
  </si>
  <si>
    <t>Đậu tương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</si>
  <si>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</si>
  <si>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</si>
  <si>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</si>
  <si>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</si>
  <si>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</si>
  <si>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</si>
  <si>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</si>
  <si>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</si>
  <si>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</si>
  <si>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</si>
  <si>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</si>
  <si>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</si>
  <si>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</si>
  <si>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</si>
  <si>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</si>
  <si>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Tỷ đồng, %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</si>
  <si>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</si>
  <si>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</si>
  <si>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</si>
  <si>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</si>
  <si>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</si>
  <si>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</si>
  <si>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</si>
  <si>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</si>
  <si>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</si>
  <si>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</si>
  <si>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</si>
  <si>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</si>
  <si>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</si>
  <si>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Tấn; %</t>
  </si>
  <si>
    <t>So với cùng kỳ năm trước</t>
  </si>
  <si>
    <t>6 tháng đầu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</si>
  <si>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</si>
  <si>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</si>
  <si>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</si>
  <si>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</si>
  <si>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</si>
  <si>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</si>
  <si>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</si>
  <si>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</si>
  <si>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</si>
  <si>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</si>
  <si>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</si>
  <si>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</si>
  <si>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</si>
  <si>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</si>
  <si>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</si>
  <si>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</si>
  <si>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</si>
  <si>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</si>
  <si>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</si>
  <si>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</si>
  <si>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</si>
  <si>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</si>
  <si>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</si>
  <si>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</si>
  <si>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</si>
  <si>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</si>
  <si>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</si>
  <si>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</si>
  <si>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</si>
  <si>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</si>
  <si>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</si>
  <si>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</si>
  <si>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</si>
  <si>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</si>
  <si>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</si>
  <si>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</si>
  <si>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</si>
  <si>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</si>
  <si>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</si>
  <si>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</si>
  <si>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</si>
  <si>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</si>
  <si>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</si>
  <si>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</si>
  <si>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</si>
  <si>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</si>
  <si>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</si>
  <si>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</si>
  <si>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</si>
  <si>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</si>
  <si>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</si>
  <si>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</si>
  <si>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</si>
  <si>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</si>
  <si>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</si>
  <si>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</si>
  <si>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</si>
  <si>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</si>
  <si>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</si>
  <si>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</si>
  <si>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</si>
  <si>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</si>
  <si>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</si>
  <si>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</si>
  <si>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</si>
  <si>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</si>
  <si>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Q2-2019</t>
  </si>
  <si>
    <t>-</t>
  </si>
  <si>
    <t>Rau các loại</t>
  </si>
  <si>
    <t>Xe mô tô, xe máy các loại</t>
  </si>
  <si>
    <t>6T-2019</t>
  </si>
  <si>
    <t>Tốc độ 6T-2019</t>
  </si>
  <si>
    <t>Tốc độ 6T</t>
  </si>
  <si>
    <t>năm 2020</t>
  </si>
  <si>
    <t xml:space="preserve">6 tháng 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</si>
  <si>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</si>
  <si>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</si>
  <si>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</si>
  <si>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</si>
  <si>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</si>
  <si>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</si>
  <si>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</si>
  <si>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</si>
  <si>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</si>
  <si>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</si>
  <si>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</si>
  <si>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</si>
  <si>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</si>
  <si>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so với </t>
  </si>
  <si>
    <t>tháng trước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</si>
  <si>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</si>
  <si>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</si>
  <si>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</si>
  <si>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</si>
  <si>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</si>
  <si>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</si>
  <si>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</si>
  <si>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</si>
  <si>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</si>
  <si>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</si>
  <si>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</si>
  <si>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</si>
  <si>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</si>
  <si>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</si>
  <si>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</si>
  <si>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</si>
  <si>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</si>
  <si>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</si>
  <si>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</si>
  <si>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</si>
  <si>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</si>
  <si>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</si>
  <si>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</si>
  <si>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</si>
  <si>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</si>
  <si>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</si>
  <si>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</si>
  <si>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</si>
  <si>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</si>
  <si>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</si>
  <si>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</si>
  <si>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</si>
  <si>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</si>
  <si>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</si>
  <si>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</si>
  <si>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</si>
  <si>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</si>
  <si>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</si>
  <si>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</si>
  <si>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</si>
  <si>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</si>
  <si>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Thực hiện 
vụ đông xuân
 năm 2020</t>
  </si>
  <si>
    <t>Ước tính 
vụ đông xuân
 năm 2021</t>
  </si>
  <si>
    <t>Vụ đông xuân 
năm 2021 so với 
vụ đông xuân 
năm 2020 (%)</t>
  </si>
  <si>
    <t>So với cùng kỳ năm trước %</t>
  </si>
  <si>
    <t>năm 2021</t>
  </si>
  <si>
    <t>năm 2021 so</t>
  </si>
  <si>
    <t>Tháng 6 năm 2021 so với</t>
  </si>
  <si>
    <t>2021 so với</t>
  </si>
  <si>
    <t>Doanh thu dịch vụ sửa chữa xe có động cơ, mô tô, xe máy và xe có động cơ</t>
  </si>
  <si>
    <t>mức</t>
  </si>
  <si>
    <t>cấu (%)</t>
  </si>
  <si>
    <t>Bán lẻ hàng hóa</t>
  </si>
  <si>
    <t>Dịch vụ khác</t>
  </si>
  <si>
    <t>Cộng dồn 6 tháng</t>
  </si>
  <si>
    <t>Triệu đồng, %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</si>
  <si>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</si>
  <si>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</si>
  <si>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</si>
  <si>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</si>
  <si>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</si>
  <si>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</si>
  <si>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</si>
  <si>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</si>
  <si>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</si>
  <si>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</si>
  <si>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</si>
  <si>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</si>
  <si>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</si>
  <si>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</si>
  <si>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</si>
  <si>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</si>
  <si>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</si>
  <si>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</si>
  <si>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</si>
  <si>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</si>
  <si>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</si>
  <si>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</si>
  <si>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</si>
  <si>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</si>
  <si>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</si>
  <si>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</si>
  <si>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</si>
  <si>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</si>
  <si>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</si>
  <si>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</si>
  <si>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</si>
  <si>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 xml:space="preserve">6 tháng đầu năm 2021 </t>
  </si>
  <si>
    <t>6 tháng đầu năm 2020</t>
  </si>
  <si>
    <t>6 tháng năm 2021 so với cùng kỳ năm trước (%)</t>
  </si>
  <si>
    <t>Số dự án cấp mới
(Dự án)</t>
  </si>
  <si>
    <t>% Số dự án cấp mới so với cùng kỳ năm trước</t>
  </si>
  <si>
    <t>% Vốn đăng ký cấp mới, điều chỉnh so với cùng kỳ năm trước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</si>
  <si>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</si>
  <si>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</si>
  <si>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</si>
  <si>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</si>
  <si>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</si>
  <si>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</si>
  <si>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</si>
  <si>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</si>
  <si>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</si>
  <si>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</si>
  <si>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</si>
  <si>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>Số dự án điều chỉnh tăng/giảm vốn đăng ký
(Dự án)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</si>
  <si>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</si>
  <si>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</si>
  <si>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</si>
  <si>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</si>
  <si>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</si>
  <si>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</si>
  <si>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</si>
  <si>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</si>
  <si>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</si>
  <si>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</si>
  <si>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</si>
  <si>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>Số liệu tình hình đăng ký doanh nghiệp lấy từ nguồn số liệu Sở Kế hoạch và Đầu tư tỉnh Vĩnh Phúc đến ngày 15/6/2021</t>
  </si>
  <si>
    <t>Số liệu thu hút đầu tư trực tiếp lấy từ nguồn số liệu Sở Kế hoạch và Đầu tư tỉnh Vĩnh Phúc đến ngày 15/6/2021</t>
  </si>
  <si>
    <t>Số liệu thu, chi ngân sách lấy từ nguồn số liệu của Kho bạc nhà nước tỉnh Vĩnh Phúc, tính đến ngày 15 tháng 6 năm 2021.</t>
  </si>
  <si>
    <t xml:space="preserve"> năm trước (%)</t>
  </si>
  <si>
    <t>(2019)</t>
  </si>
  <si>
    <t>Diện tích rừng trồng mới tập trung  
(ha)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</si>
  <si>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</si>
  <si>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</si>
  <si>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1. TỔNG SẢN PHẨM TRÊN ĐỊA BÀN (GRDP) TỈNH 6 THÁNG ĐẦU NĂM 2021</t>
  </si>
  <si>
    <t>2. THU NGÂN SÁCH NHÀ NƯỚC TRÊN ĐỊA BÀN 6 THÁNG ĐẦU NĂM 2021</t>
  </si>
  <si>
    <t>3. CHI NGÂN SÁCH NHÀ NƯỚC TRÊN ĐỊA BÀN 6 THÁNG ĐẦU NĂM 2021</t>
  </si>
  <si>
    <t>4. VỐN ĐẦU TƯ THỰC HIỆN TRÊN ĐỊA BÀN TỈNH THEO GIÁ HIỆN HÀNH</t>
  </si>
  <si>
    <t xml:space="preserve">5. VỐN ĐẦU TƯ THỰC HIỆN TỪ NGUỒN NGÂN SÁCH NHÀ NƯỚC </t>
  </si>
  <si>
    <t>DO ĐỊA PHƯƠNG QUẢN LÝ THÁNG 6 VÀ 6 THÁNG ĐẦU NĂM 2021</t>
  </si>
  <si>
    <t xml:space="preserve">6. VỐN ĐẦU TƯ THỰC HIỆN TỪ NGUỒN NGÂN SÁCH NHÀ NƯỚC </t>
  </si>
  <si>
    <t>DO ĐỊA PHƯƠNG QUẢN LÝ CÁC QUÝ NĂM 2021</t>
  </si>
  <si>
    <t>7. TÌNH HÌNH ĐĂNG KÝ DOANH NGHIỆP ĐẾN NGÀY 15/6/2021</t>
  </si>
  <si>
    <t>8. THU HÚT ĐẦU TƯ TRỰC TIẾP ĐƯỢC CẤP PHÉP ĐẾN NGÀY 15/6/2021</t>
  </si>
  <si>
    <t>9. SẢN XUẤT NÔNG NGHIỆP ĐẾN NGÀY 15/6/2021</t>
  </si>
  <si>
    <t>10. SẢN XUẤT VỤ ĐÔNG XUÂN NĂM 2021</t>
  </si>
  <si>
    <t>11. SẢN PHẨM CHĂN NUÔI 6 THÁNG ĐẦU NĂM 2021</t>
  </si>
  <si>
    <t>12. KẾT QUẢ SẢN XUẤT LÂM NGHIỆP</t>
  </si>
  <si>
    <t>13. SẢN LƯỢNG THỦY SẢN</t>
  </si>
  <si>
    <t>14. CHỈ SỐ SẢN XUẤT CÔNG NGHIỆP THÁNG 6 VÀ 6 THÁNG ĐẦU NĂM 2021</t>
  </si>
  <si>
    <t>15. CHỈ SỐ SẢN XUẤT CÔNG NGHIỆP CÁC QUÝ NĂM 2021</t>
  </si>
  <si>
    <t>16. SẢN LƯỢNG MỘT SỐ SẢN PHẨM CÔNG NGHIỆP CHỦ YẾU</t>
  </si>
  <si>
    <t xml:space="preserve">       THÁNG 6 VÀ 6 THÁNG ĐẦU NĂM 2021</t>
  </si>
  <si>
    <t>17. SẢN LƯỢNG MỘT SỐ SẢN PHẨM CÔNG NGHIỆP CHỦ YẾU CÁC QUÝ NĂM 2021</t>
  </si>
  <si>
    <t>18. TỔNG MỨC BÁN LẺ HÀNG HÓA VÀ DOANH THU DỊCH VỤ TIÊU DÙNG 
THÁNG 6 VÀ 6 THÁNG ĐẦU NĂM 2021</t>
  </si>
  <si>
    <t>19. DOANH THU BÁN LẺ HÀNG HÓA THÁNG 6 VÀ 6 THÁNG ĐẦU NĂM 2021</t>
  </si>
  <si>
    <t>20. DOANH THU BÁN LẺ HÀNG HÓA CÁC QUÝ NĂM 2021</t>
  </si>
  <si>
    <t>21. DOANH THU DỊCH VỤ LƯU TRÚ, ĂN UỐNG, DU LỊCH LỮ HÀNH</t>
  </si>
  <si>
    <t>VÀ DỊCH VỤ TIÊU DÙNG KHÁC THÁNG 6 VÀ 6 THÁNG ĐẦU NĂM 2021</t>
  </si>
  <si>
    <t>22. DOANH THU DỊCH VỤ LƯU TRÚ, ĂN UỐNG, DU LỊCH LỮ HÀNH</t>
  </si>
  <si>
    <t xml:space="preserve">      VÀ DỊCH VỤ TIÊU DÙNG KHÁC CÁC QUÝ NĂM 2021</t>
  </si>
  <si>
    <t>23. DOANH THU VẬN TẢI, KHO BÃI VÀ DỊCH VỤ HỖ TRỢ VẬN TẢI</t>
  </si>
  <si>
    <t>THÁNG 6 VÀ 6 THÁNG ĐẦU NĂM 2021</t>
  </si>
  <si>
    <t>24. DOANH THU VẬN TẢI, KHO BÃI VÀ DỊCH VỤ HỖ TRỢ VẬN TẢI</t>
  </si>
  <si>
    <t>CÁC QUÝ NĂM 2021</t>
  </si>
  <si>
    <t>26. VẬN TẢI HÀNH KHÁCH VÀ HÀNG HÓA CÁC QUÝ NĂM 2021</t>
  </si>
  <si>
    <t>26. CHỈ SỐ GIÁ TIÊU DÙNG, CHỈ SỐ GIÁ VÀNG, CHỈ SỐ GIÁ ĐÔ LA MỸ
 THÁNG 6 NĂM 2021</t>
  </si>
  <si>
    <t>27. TRẬT TỰ, AN TOÀN XÃ HỘI CÁC QUÝ NĂM 2021</t>
  </si>
  <si>
    <t>25. VẬN TẢI HÀNH KHÁCH VÀ HÀNG HÓA THÁNG 6 VÀ 6 THÁNG ĐẦU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</si>
</sst>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</numFmts>
  <fonts count="115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2">
    <xf numFmtId="0" fontId="0" fillId="0" borderId="0"/>
    <xf numFmtId="0" fontId="5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8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89" fillId="0" borderId="0"/>
    <xf numFmtId="0" fontId="3" fillId="0" borderId="0"/>
    <xf numFmtId="0" fontId="90" fillId="0" borderId="0"/>
    <xf numFmtId="0" fontId="5" fillId="0" borderId="0"/>
    <xf numFmtId="43" fontId="10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105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105" fillId="0" borderId="0"/>
    <xf numFmtId="0" fontId="62" fillId="0" borderId="0"/>
    <xf numFmtId="0" fontId="1" fillId="0" borderId="0"/>
    <xf numFmtId="0" fontId="21" fillId="0" borderId="0"/>
  </cellStyleXfs>
  <cellXfs count="678">
    <xf numFmtId="0" fontId="0" fillId="0" borderId="0" xfId="0"/>
    <xf numFmtId="0" fontId="69" fillId="0" borderId="0" xfId="2672" applyFont="1"/>
    <xf numFmtId="0" fontId="69" fillId="0" borderId="0" xfId="2680" applyFont="1" applyBorder="1"/>
    <xf numFmtId="0" fontId="69" fillId="0" borderId="0" xfId="1" applyFont="1"/>
    <xf numFmtId="0" fontId="91" fillId="0" borderId="0" xfId="1" applyFont="1"/>
    <xf numFmtId="0" fontId="69" fillId="0" borderId="0" xfId="1" applyFont="1" applyAlignment="1">
      <alignment wrapText="1"/>
    </xf>
    <xf numFmtId="0" fontId="69" fillId="0" borderId="1" xfId="1" applyFont="1" applyBorder="1"/>
    <xf numFmtId="0" fontId="69" fillId="0" borderId="0" xfId="1" applyFont="1" applyBorder="1"/>
    <xf numFmtId="0" fontId="69" fillId="0" borderId="2" xfId="1" applyFont="1" applyBorder="1"/>
    <xf numFmtId="0" fontId="69" fillId="0" borderId="2" xfId="1" applyFont="1" applyBorder="1" applyAlignment="1">
      <alignment horizontal="center" vertical="center"/>
    </xf>
    <xf numFmtId="0" fontId="69" fillId="0" borderId="0" xfId="1" applyFont="1" applyBorder="1" applyAlignment="1">
      <alignment horizontal="center" vertical="center"/>
    </xf>
    <xf numFmtId="0" fontId="69" fillId="0" borderId="2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0" fontId="69" fillId="0" borderId="1" xfId="1" applyFont="1" applyBorder="1" applyAlignment="1">
      <alignment horizontal="center" vertical="center" wrapText="1"/>
    </xf>
    <xf numFmtId="2" fontId="69" fillId="0" borderId="1" xfId="1" applyNumberFormat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right" vertical="top" wrapText="1"/>
    </xf>
    <xf numFmtId="0" fontId="69" fillId="0" borderId="0" xfId="1" applyFont="1" applyBorder="1" applyAlignment="1">
      <alignment horizontal="left"/>
    </xf>
    <xf numFmtId="0" fontId="69" fillId="0" borderId="0" xfId="1" applyFont="1" applyAlignment="1"/>
    <xf numFmtId="0" fontId="69" fillId="0" borderId="0" xfId="2663" applyFont="1" applyFill="1" applyBorder="1" applyAlignment="1"/>
    <xf numFmtId="0" fontId="69" fillId="0" borderId="0" xfId="2410" applyFont="1" applyFill="1"/>
    <xf numFmtId="0" fontId="69" fillId="0" borderId="0" xfId="2663" applyFont="1" applyFill="1" applyBorder="1"/>
    <xf numFmtId="0" fontId="69" fillId="0" borderId="1" xfId="2663" applyFont="1" applyFill="1" applyBorder="1"/>
    <xf numFmtId="0" fontId="92" fillId="0" borderId="0" xfId="2663" applyFont="1" applyFill="1" applyBorder="1" applyAlignment="1">
      <alignment horizontal="right"/>
    </xf>
    <xf numFmtId="0" fontId="69" fillId="0" borderId="2" xfId="2663" applyFont="1" applyFill="1" applyBorder="1"/>
    <xf numFmtId="0" fontId="69" fillId="0" borderId="2" xfId="2663" applyNumberFormat="1" applyFont="1" applyFill="1" applyBorder="1" applyAlignment="1">
      <alignment horizontal="center" vertical="center"/>
    </xf>
    <xf numFmtId="0" fontId="69" fillId="0" borderId="0" xfId="2663" applyNumberFormat="1" applyFont="1" applyFill="1" applyBorder="1" applyAlignment="1">
      <alignment horizontal="center" vertical="center"/>
    </xf>
    <xf numFmtId="0" fontId="69" fillId="0" borderId="1" xfId="2663" applyNumberFormat="1" applyFont="1" applyFill="1" applyBorder="1" applyAlignment="1">
      <alignment horizontal="center" vertical="center"/>
    </xf>
    <xf numFmtId="0" fontId="69" fillId="0" borderId="0" xfId="2663" applyFont="1" applyFill="1" applyBorder="1" applyAlignment="1">
      <alignment horizontal="center"/>
    </xf>
    <xf numFmtId="0" fontId="91" fillId="0" borderId="0" xfId="0" applyFont="1" applyFill="1"/>
    <xf numFmtId="183" fontId="91" fillId="0" borderId="0" xfId="2410" applyNumberFormat="1" applyFont="1" applyFill="1" applyAlignment="1">
      <alignment horizontal="right" indent="2"/>
    </xf>
    <xf numFmtId="0" fontId="91" fillId="0" borderId="0" xfId="2410" applyFont="1" applyFill="1" applyAlignment="1">
      <alignment horizontal="right" indent="2"/>
    </xf>
    <xf numFmtId="183" fontId="91" fillId="0" borderId="0" xfId="2663" applyNumberFormat="1" applyFont="1" applyFill="1" applyBorder="1" applyAlignment="1">
      <alignment horizontal="right" indent="2"/>
    </xf>
    <xf numFmtId="0" fontId="69" fillId="0" borderId="0" xfId="0" applyFont="1" applyFill="1"/>
    <xf numFmtId="0" fontId="69" fillId="0" borderId="0" xfId="0" applyFont="1" applyFill="1" applyAlignment="1">
      <alignment horizontal="left" indent="1"/>
    </xf>
    <xf numFmtId="0" fontId="69" fillId="0" borderId="0" xfId="2410" applyFont="1" applyFill="1" applyAlignment="1">
      <alignment horizontal="right" indent="2"/>
    </xf>
    <xf numFmtId="183" fontId="69" fillId="0" borderId="0" xfId="2410" applyNumberFormat="1" applyFont="1" applyFill="1"/>
    <xf numFmtId="0" fontId="91" fillId="0" borderId="0" xfId="2663" applyFont="1" applyFill="1" applyBorder="1"/>
    <xf numFmtId="0" fontId="69" fillId="0" borderId="0" xfId="2690" applyFont="1" applyFill="1" applyAlignment="1"/>
    <xf numFmtId="0" fontId="69" fillId="0" borderId="0" xfId="2690" applyFont="1" applyFill="1" applyAlignment="1">
      <alignment horizontal="center"/>
    </xf>
    <xf numFmtId="0" fontId="69" fillId="0" borderId="0" xfId="2663" applyFont="1" applyFill="1" applyBorder="1" applyAlignment="1">
      <alignment wrapText="1"/>
    </xf>
    <xf numFmtId="183" fontId="69" fillId="0" borderId="0" xfId="2690" applyNumberFormat="1" applyFont="1" applyFill="1" applyBorder="1" applyAlignment="1" applyProtection="1">
      <alignment horizontal="center"/>
    </xf>
    <xf numFmtId="0" fontId="69" fillId="0" borderId="2" xfId="2663" applyFont="1" applyFill="1" applyBorder="1" applyAlignment="1"/>
    <xf numFmtId="0" fontId="69" fillId="0" borderId="2" xfId="2690" applyFont="1" applyFill="1" applyBorder="1" applyAlignment="1">
      <alignment horizontal="center"/>
    </xf>
    <xf numFmtId="0" fontId="69" fillId="0" borderId="3" xfId="2690" applyFont="1" applyFill="1" applyBorder="1" applyAlignment="1">
      <alignment horizontal="center" vertical="center" wrapText="1"/>
    </xf>
    <xf numFmtId="0" fontId="69" fillId="0" borderId="0" xfId="2690" applyFont="1" applyFill="1" applyBorder="1" applyAlignment="1">
      <alignment horizontal="center"/>
    </xf>
    <xf numFmtId="0" fontId="91" fillId="0" borderId="0" xfId="2690" applyNumberFormat="1" applyFont="1" applyFill="1" applyBorder="1" applyAlignment="1">
      <alignment horizontal="left"/>
    </xf>
    <xf numFmtId="0" fontId="92" fillId="0" borderId="0" xfId="2690" applyNumberFormat="1" applyFont="1" applyFill="1" applyBorder="1" applyAlignment="1"/>
    <xf numFmtId="0" fontId="69" fillId="0" borderId="0" xfId="2690" applyNumberFormat="1" applyFont="1" applyFill="1" applyBorder="1" applyAlignment="1"/>
    <xf numFmtId="0" fontId="69" fillId="0" borderId="0" xfId="2690" applyNumberFormat="1" applyFont="1" applyFill="1" applyBorder="1" applyAlignment="1">
      <alignment horizontal="left"/>
    </xf>
    <xf numFmtId="0" fontId="69" fillId="0" borderId="0" xfId="2410" applyFont="1" applyFill="1" applyAlignment="1">
      <alignment horizontal="left" indent="1"/>
    </xf>
    <xf numFmtId="0" fontId="69" fillId="0" borderId="0" xfId="2410" applyFont="1"/>
    <xf numFmtId="0" fontId="91" fillId="0" borderId="2" xfId="2326" applyFont="1" applyBorder="1" applyAlignment="1">
      <alignment horizontal="center"/>
    </xf>
    <xf numFmtId="0" fontId="94" fillId="0" borderId="0" xfId="2410" applyFont="1"/>
    <xf numFmtId="0" fontId="91" fillId="0" borderId="0" xfId="2326" applyFont="1" applyBorder="1" applyAlignment="1">
      <alignment horizontal="center"/>
    </xf>
    <xf numFmtId="0" fontId="91" fillId="0" borderId="0" xfId="2326" applyFont="1" applyBorder="1" applyAlignment="1">
      <alignment horizontal="center" vertical="center"/>
    </xf>
    <xf numFmtId="0" fontId="69" fillId="0" borderId="0" xfId="2326" applyFont="1" applyBorder="1" applyAlignment="1">
      <alignment horizontal="center" vertical="center"/>
    </xf>
    <xf numFmtId="0" fontId="69" fillId="0" borderId="0" xfId="2663" applyFont="1" applyBorder="1" applyAlignment="1"/>
    <xf numFmtId="0" fontId="69" fillId="0" borderId="0" xfId="2410" applyFont="1" applyAlignment="1">
      <alignment horizontal="left" indent="1"/>
    </xf>
    <xf numFmtId="0" fontId="69" fillId="0" borderId="0" xfId="2691" applyFont="1" applyBorder="1"/>
    <xf numFmtId="0" fontId="91" fillId="0" borderId="0" xfId="2326" applyFont="1" applyAlignment="1"/>
    <xf numFmtId="0" fontId="69" fillId="0" borderId="0" xfId="2326" applyFont="1"/>
    <xf numFmtId="0" fontId="69" fillId="0" borderId="2" xfId="2410" applyFont="1" applyFill="1" applyBorder="1"/>
    <xf numFmtId="0" fontId="69" fillId="0" borderId="0" xfId="2410" applyFont="1" applyFill="1" applyBorder="1"/>
    <xf numFmtId="0" fontId="69" fillId="0" borderId="0" xfId="1" applyFont="1" applyBorder="1" applyAlignment="1">
      <alignment vertical="center" wrapText="1"/>
    </xf>
    <xf numFmtId="183" fontId="69" fillId="0" borderId="0" xfId="2434" applyNumberFormat="1" applyFont="1" applyFill="1" applyAlignment="1">
      <alignment horizontal="right" indent="1"/>
    </xf>
    <xf numFmtId="183" fontId="91" fillId="0" borderId="0" xfId="2434" applyNumberFormat="1" applyFont="1" applyFill="1" applyAlignment="1">
      <alignment horizontal="right" indent="1"/>
    </xf>
    <xf numFmtId="0" fontId="69" fillId="0" borderId="0" xfId="2410" applyFont="1" applyFill="1" applyAlignment="1">
      <alignment wrapText="1"/>
    </xf>
    <xf numFmtId="0" fontId="91" fillId="0" borderId="0" xfId="2410" applyFont="1" applyFill="1" applyBorder="1"/>
    <xf numFmtId="0" fontId="69" fillId="0" borderId="0" xfId="2542" applyFont="1" applyFill="1" applyBorder="1" applyAlignment="1">
      <alignment horizontal="center"/>
    </xf>
    <xf numFmtId="0" fontId="92" fillId="0" borderId="0" xfId="2542" applyFont="1" applyFill="1" applyAlignment="1">
      <alignment horizontal="right"/>
    </xf>
    <xf numFmtId="0" fontId="69" fillId="0" borderId="0" xfId="2542" applyFont="1" applyFill="1"/>
    <xf numFmtId="0" fontId="91" fillId="0" borderId="0" xfId="2410" applyFont="1" applyFill="1" applyBorder="1" applyAlignment="1"/>
    <xf numFmtId="0" fontId="69" fillId="0" borderId="0" xfId="2410" applyFont="1" applyFill="1" applyBorder="1" applyAlignment="1">
      <alignment horizontal="left" wrapText="1" indent="1"/>
    </xf>
    <xf numFmtId="0" fontId="69" fillId="0" borderId="0" xfId="2410" applyFont="1" applyFill="1" applyBorder="1" applyAlignment="1">
      <alignment horizontal="left" indent="1"/>
    </xf>
    <xf numFmtId="0" fontId="69" fillId="0" borderId="0" xfId="2664" applyFont="1" applyFill="1"/>
    <xf numFmtId="0" fontId="91" fillId="0" borderId="0" xfId="2664" applyNumberFormat="1" applyFont="1" applyFill="1" applyAlignment="1">
      <alignment horizontal="left"/>
    </xf>
    <xf numFmtId="0" fontId="69" fillId="0" borderId="0" xfId="2664" applyFont="1" applyFill="1" applyAlignment="1">
      <alignment horizontal="right"/>
    </xf>
    <xf numFmtId="0" fontId="92" fillId="0" borderId="0" xfId="2664" applyFont="1" applyFill="1" applyAlignment="1">
      <alignment horizontal="right"/>
    </xf>
    <xf numFmtId="0" fontId="91" fillId="0" borderId="2" xfId="2664" applyNumberFormat="1" applyFont="1" applyFill="1" applyBorder="1" applyAlignment="1">
      <alignment vertical="center" wrapText="1"/>
    </xf>
    <xf numFmtId="0" fontId="69" fillId="0" borderId="2" xfId="2664" applyNumberFormat="1" applyFont="1" applyFill="1" applyBorder="1" applyAlignment="1">
      <alignment horizontal="center" vertical="center" wrapText="1"/>
    </xf>
    <xf numFmtId="0" fontId="91" fillId="0" borderId="0" xfId="2664" applyNumberFormat="1" applyFont="1" applyFill="1" applyBorder="1" applyAlignment="1">
      <alignment vertical="center" wrapText="1"/>
    </xf>
    <xf numFmtId="0" fontId="69" fillId="0" borderId="0" xfId="2664" applyNumberFormat="1" applyFont="1" applyFill="1" applyBorder="1" applyAlignment="1">
      <alignment horizontal="center" vertical="center" wrapText="1"/>
    </xf>
    <xf numFmtId="0" fontId="69" fillId="0" borderId="1" xfId="2664" applyNumberFormat="1" applyFont="1" applyFill="1" applyBorder="1" applyAlignment="1">
      <alignment horizontal="center" vertical="center" wrapText="1"/>
    </xf>
    <xf numFmtId="183" fontId="91" fillId="0" borderId="0" xfId="2664" applyNumberFormat="1" applyFont="1" applyFill="1" applyBorder="1" applyAlignment="1">
      <alignment horizontal="right" indent="1"/>
    </xf>
    <xf numFmtId="0" fontId="69" fillId="0" borderId="0" xfId="2664" applyFont="1" applyFill="1" applyAlignment="1">
      <alignment horizontal="center" vertical="center" wrapText="1"/>
    </xf>
    <xf numFmtId="0" fontId="91" fillId="0" borderId="0" xfId="0" applyNumberFormat="1" applyFont="1" applyFill="1" applyBorder="1" applyAlignment="1"/>
    <xf numFmtId="0" fontId="91" fillId="0" borderId="0" xfId="2664" applyFont="1" applyFill="1" applyAlignment="1">
      <alignment horizontal="center" vertical="center" wrapText="1"/>
    </xf>
    <xf numFmtId="0" fontId="92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0" fontId="69" fillId="0" borderId="0" xfId="2664" applyFont="1" applyFill="1" applyBorder="1"/>
    <xf numFmtId="0" fontId="91" fillId="0" borderId="0" xfId="2664" applyNumberFormat="1" applyFont="1" applyFill="1" applyAlignment="1">
      <alignment horizontal="left" wrapText="1"/>
    </xf>
    <xf numFmtId="0" fontId="69" fillId="0" borderId="0" xfId="2665" applyFont="1" applyFill="1" applyBorder="1"/>
    <xf numFmtId="0" fontId="69" fillId="0" borderId="1" xfId="2665" applyFont="1" applyFill="1" applyBorder="1"/>
    <xf numFmtId="183" fontId="69" fillId="0" borderId="0" xfId="2665" applyNumberFormat="1" applyFont="1" applyFill="1" applyBorder="1"/>
    <xf numFmtId="0" fontId="69" fillId="0" borderId="0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" vertical="center"/>
    </xf>
    <xf numFmtId="0" fontId="69" fillId="0" borderId="0" xfId="2666" applyFont="1" applyFill="1" applyBorder="1" applyAlignment="1">
      <alignment horizontal="center" vertical="center"/>
    </xf>
    <xf numFmtId="0" fontId="69" fillId="0" borderId="0" xfId="2666" quotePrefix="1" applyFont="1" applyFill="1" applyBorder="1" applyAlignment="1">
      <alignment horizontal="center" vertical="center"/>
    </xf>
    <xf numFmtId="0" fontId="69" fillId="0" borderId="1" xfId="2666" applyFont="1" applyFill="1" applyBorder="1" applyAlignment="1">
      <alignment horizontal="centerContinuous"/>
    </xf>
    <xf numFmtId="0" fontId="69" fillId="0" borderId="1" xfId="2666" applyFont="1" applyFill="1" applyBorder="1" applyAlignment="1">
      <alignment horizontal="center" vertical="center"/>
    </xf>
    <xf numFmtId="0" fontId="69" fillId="0" borderId="0" xfId="2665" applyNumberFormat="1" applyFont="1" applyFill="1" applyBorder="1" applyAlignment="1">
      <alignment horizontal="center"/>
    </xf>
    <xf numFmtId="183" fontId="69" fillId="0" borderId="0" xfId="2664" applyNumberFormat="1" applyFont="1" applyFill="1" applyBorder="1" applyAlignment="1"/>
    <xf numFmtId="199" fontId="69" fillId="0" borderId="0" xfId="2665" applyNumberFormat="1" applyFont="1" applyFill="1" applyBorder="1" applyAlignment="1">
      <alignment horizontal="right" indent="1"/>
    </xf>
    <xf numFmtId="0" fontId="69" fillId="0" borderId="0" xfId="2664" applyNumberFormat="1" applyFont="1" applyFill="1" applyBorder="1" applyAlignment="1">
      <alignment horizontal="left"/>
    </xf>
    <xf numFmtId="0" fontId="69" fillId="0" borderId="0" xfId="2664" applyNumberFormat="1" applyFont="1" applyFill="1" applyBorder="1" applyAlignment="1"/>
    <xf numFmtId="0" fontId="69" fillId="0" borderId="0" xfId="2664" applyNumberFormat="1" applyFont="1" applyFill="1" applyBorder="1" applyAlignment="1">
      <alignment horizontal="left" wrapText="1"/>
    </xf>
    <xf numFmtId="0" fontId="97" fillId="0" borderId="0" xfId="2664" applyNumberFormat="1" applyFont="1" applyFill="1" applyBorder="1" applyAlignment="1">
      <alignment horizontal="left" wrapText="1"/>
    </xf>
    <xf numFmtId="0" fontId="91" fillId="0" borderId="0" xfId="2667" applyFont="1" applyFill="1" applyBorder="1" applyAlignment="1">
      <alignment horizontal="left"/>
    </xf>
    <xf numFmtId="0" fontId="69" fillId="0" borderId="0" xfId="2666" applyFont="1" applyFill="1" applyBorder="1" applyAlignment="1">
      <alignment horizontal="center"/>
    </xf>
    <xf numFmtId="0" fontId="69" fillId="0" borderId="0" xfId="2683" applyFont="1"/>
    <xf numFmtId="183" fontId="69" fillId="0" borderId="0" xfId="2683" applyNumberFormat="1" applyFont="1"/>
    <xf numFmtId="1" fontId="69" fillId="0" borderId="0" xfId="2683" applyNumberFormat="1" applyFont="1"/>
    <xf numFmtId="0" fontId="91" fillId="0" borderId="0" xfId="2684" applyNumberFormat="1" applyFont="1" applyBorder="1" applyAlignment="1"/>
    <xf numFmtId="0" fontId="92" fillId="0" borderId="0" xfId="2683" applyNumberFormat="1" applyFont="1" applyBorder="1" applyAlignment="1">
      <alignment horizontal="right"/>
    </xf>
    <xf numFmtId="0" fontId="69" fillId="0" borderId="2" xfId="2683" applyFont="1" applyBorder="1"/>
    <xf numFmtId="0" fontId="69" fillId="0" borderId="2" xfId="2683" applyNumberFormat="1" applyFont="1" applyBorder="1" applyAlignment="1">
      <alignment horizontal="center" vertical="center" wrapText="1"/>
    </xf>
    <xf numFmtId="0" fontId="69" fillId="0" borderId="0" xfId="2683" applyFont="1" applyBorder="1"/>
    <xf numFmtId="0" fontId="69" fillId="0" borderId="0" xfId="2683" applyFont="1" applyBorder="1" applyAlignment="1">
      <alignment horizontal="center" vertical="center" wrapText="1"/>
    </xf>
    <xf numFmtId="0" fontId="69" fillId="0" borderId="0" xfId="2683" applyNumberFormat="1" applyFont="1" applyBorder="1" applyAlignment="1">
      <alignment horizontal="center" vertical="center" wrapText="1"/>
    </xf>
    <xf numFmtId="0" fontId="91" fillId="0" borderId="0" xfId="2676" applyFont="1" applyBorder="1" applyAlignment="1">
      <alignment horizontal="left"/>
    </xf>
    <xf numFmtId="0" fontId="91" fillId="0" borderId="0" xfId="2676" applyFont="1" applyBorder="1"/>
    <xf numFmtId="183" fontId="91" fillId="0" borderId="0" xfId="2685" applyNumberFormat="1" applyFont="1" applyBorder="1" applyAlignment="1">
      <alignment horizontal="right" indent="2"/>
    </xf>
    <xf numFmtId="0" fontId="69" fillId="0" borderId="0" xfId="2676" applyFont="1" applyBorder="1"/>
    <xf numFmtId="0" fontId="69" fillId="0" borderId="0" xfId="2676" applyFont="1" applyBorder="1" applyAlignment="1">
      <alignment horizontal="left"/>
    </xf>
    <xf numFmtId="183" fontId="97" fillId="0" borderId="0" xfId="2685" applyNumberFormat="1" applyFont="1" applyBorder="1" applyAlignment="1">
      <alignment horizontal="right" indent="1"/>
    </xf>
    <xf numFmtId="183" fontId="97" fillId="0" borderId="0" xfId="2685" applyNumberFormat="1" applyFont="1" applyBorder="1" applyAlignment="1">
      <alignment horizontal="right" indent="2"/>
    </xf>
    <xf numFmtId="0" fontId="69" fillId="0" borderId="0" xfId="2676" applyFont="1" applyBorder="1" applyAlignment="1">
      <alignment horizontal="left" wrapText="1"/>
    </xf>
    <xf numFmtId="0" fontId="69" fillId="0" borderId="0" xfId="2676" applyFont="1" applyBorder="1" applyAlignment="1">
      <alignment wrapText="1"/>
    </xf>
    <xf numFmtId="0" fontId="69" fillId="0" borderId="0" xfId="2676" applyFont="1" applyBorder="1" applyAlignment="1"/>
    <xf numFmtId="183" fontId="69" fillId="0" borderId="0" xfId="2685" applyNumberFormat="1" applyFont="1" applyBorder="1" applyAlignment="1">
      <alignment horizontal="right" indent="2"/>
    </xf>
    <xf numFmtId="0" fontId="92" fillId="0" borderId="0" xfId="2676" applyFont="1" applyBorder="1" applyAlignment="1">
      <alignment horizontal="left"/>
    </xf>
    <xf numFmtId="1" fontId="92" fillId="0" borderId="0" xfId="2685" applyNumberFormat="1" applyFont="1" applyBorder="1" applyAlignment="1">
      <alignment horizontal="right"/>
    </xf>
    <xf numFmtId="1" fontId="98" fillId="0" borderId="0" xfId="2685" applyNumberFormat="1" applyFont="1" applyBorder="1" applyAlignment="1">
      <alignment horizontal="right"/>
    </xf>
    <xf numFmtId="183" fontId="98" fillId="0" borderId="0" xfId="2685" applyNumberFormat="1" applyFont="1" applyBorder="1" applyAlignment="1">
      <alignment horizontal="right" indent="1"/>
    </xf>
    <xf numFmtId="0" fontId="69" fillId="0" borderId="0" xfId="2688" applyFont="1" applyFill="1" applyBorder="1" applyAlignment="1">
      <alignment horizontal="left" indent="1"/>
    </xf>
    <xf numFmtId="183" fontId="69" fillId="0" borderId="0" xfId="2685" applyNumberFormat="1" applyFont="1" applyBorder="1" applyAlignment="1">
      <alignment horizontal="right"/>
    </xf>
    <xf numFmtId="1" fontId="69" fillId="0" borderId="0" xfId="2685" applyNumberFormat="1" applyFont="1" applyBorder="1" applyAlignment="1">
      <alignment horizontal="right"/>
    </xf>
    <xf numFmtId="0" fontId="92" fillId="0" borderId="0" xfId="2676" applyFont="1" applyBorder="1"/>
    <xf numFmtId="183" fontId="69" fillId="0" borderId="0" xfId="2683" applyNumberFormat="1" applyFont="1" applyFill="1" applyBorder="1" applyAlignment="1">
      <alignment horizontal="right"/>
    </xf>
    <xf numFmtId="183" fontId="69" fillId="0" borderId="0" xfId="2683" applyNumberFormat="1" applyFont="1" applyAlignment="1">
      <alignment horizontal="right" indent="1"/>
    </xf>
    <xf numFmtId="0" fontId="69" fillId="0" borderId="0" xfId="2667" applyFont="1" applyBorder="1"/>
    <xf numFmtId="0" fontId="69" fillId="0" borderId="0" xfId="2667" applyFont="1" applyFill="1" applyBorder="1" applyAlignment="1">
      <alignment horizontal="left" indent="1"/>
    </xf>
    <xf numFmtId="1" fontId="69" fillId="0" borderId="0" xfId="2683" applyNumberFormat="1" applyFont="1" applyFill="1" applyBorder="1" applyAlignment="1">
      <alignment horizontal="right"/>
    </xf>
    <xf numFmtId="1" fontId="69" fillId="0" borderId="0" xfId="2683" applyNumberFormat="1" applyFont="1" applyFill="1" applyAlignment="1">
      <alignment horizontal="right"/>
    </xf>
    <xf numFmtId="0" fontId="69" fillId="0" borderId="0" xfId="2683" applyFont="1" applyFill="1"/>
    <xf numFmtId="0" fontId="69" fillId="0" borderId="1" xfId="2683" applyNumberFormat="1" applyFont="1" applyBorder="1" applyAlignment="1">
      <alignment horizontal="center" vertical="center" wrapText="1"/>
    </xf>
    <xf numFmtId="0" fontId="91" fillId="0" borderId="0" xfId="2670" applyNumberFormat="1" applyFont="1" applyFill="1" applyBorder="1"/>
    <xf numFmtId="0" fontId="69" fillId="0" borderId="0" xfId="2670" applyFont="1" applyFill="1" applyBorder="1"/>
    <xf numFmtId="183" fontId="98" fillId="0" borderId="0" xfId="2685" applyNumberFormat="1" applyFont="1" applyBorder="1" applyAlignment="1">
      <alignment horizontal="right" indent="2"/>
    </xf>
    <xf numFmtId="0" fontId="69" fillId="0" borderId="0" xfId="2674" applyFont="1" applyFill="1" applyBorder="1"/>
    <xf numFmtId="1" fontId="69" fillId="0" borderId="0" xfId="2685" applyNumberFormat="1" applyFont="1" applyBorder="1" applyAlignment="1">
      <alignment horizontal="right" indent="1"/>
    </xf>
    <xf numFmtId="1" fontId="97" fillId="0" borderId="0" xfId="2685" applyNumberFormat="1" applyFont="1" applyBorder="1" applyAlignment="1">
      <alignment horizontal="right" indent="1"/>
    </xf>
    <xf numFmtId="0" fontId="69" fillId="0" borderId="0" xfId="2689" applyFont="1" applyFill="1"/>
    <xf numFmtId="0" fontId="91" fillId="0" borderId="0" xfId="2670" applyFont="1" applyFill="1" applyBorder="1"/>
    <xf numFmtId="1" fontId="69" fillId="0" borderId="0" xfId="2683" applyNumberFormat="1" applyFont="1" applyFill="1" applyAlignment="1">
      <alignment horizontal="right" indent="1"/>
    </xf>
    <xf numFmtId="183" fontId="69" fillId="0" borderId="0" xfId="2683" applyNumberFormat="1" applyFont="1" applyAlignment="1">
      <alignment horizontal="right" indent="2"/>
    </xf>
    <xf numFmtId="0" fontId="69" fillId="0" borderId="0" xfId="2539" applyFont="1" applyFill="1" applyBorder="1" applyAlignment="1">
      <alignment horizontal="left" indent="1"/>
    </xf>
    <xf numFmtId="183" fontId="69" fillId="0" borderId="0" xfId="2683" applyNumberFormat="1" applyFont="1" applyFill="1" applyBorder="1" applyAlignment="1">
      <alignment horizontal="right" indent="1"/>
    </xf>
    <xf numFmtId="1" fontId="69" fillId="0" borderId="0" xfId="2683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9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1" fillId="0" borderId="0" xfId="2676" applyFont="1" applyBorder="1" applyAlignment="1"/>
    <xf numFmtId="0" fontId="69" fillId="0" borderId="0" xfId="2670" applyFont="1" applyFill="1" applyBorder="1" applyAlignment="1"/>
    <xf numFmtId="0" fontId="69" fillId="0" borderId="0" xfId="2674" applyFont="1" applyFill="1" applyBorder="1" applyAlignment="1"/>
    <xf numFmtId="0" fontId="92" fillId="0" borderId="1" xfId="2683" applyNumberFormat="1" applyFont="1" applyBorder="1" applyAlignment="1">
      <alignment horizontal="right" vertical="center"/>
    </xf>
    <xf numFmtId="0" fontId="69" fillId="0" borderId="0" xfId="2683" applyFont="1" applyAlignment="1">
      <alignment vertical="center"/>
    </xf>
    <xf numFmtId="0" fontId="91" fillId="0" borderId="0" xfId="2673" applyFont="1" applyBorder="1" applyAlignment="1"/>
    <xf numFmtId="0" fontId="91" fillId="0" borderId="0" xfId="2667" applyFont="1" applyBorder="1" applyAlignment="1">
      <alignment horizontal="left"/>
    </xf>
    <xf numFmtId="0" fontId="91" fillId="0" borderId="0" xfId="2673" applyFont="1" applyBorder="1" applyAlignment="1">
      <alignment horizontal="center"/>
    </xf>
    <xf numFmtId="0" fontId="69" fillId="0" borderId="0" xfId="2673" applyFont="1" applyBorder="1"/>
    <xf numFmtId="0" fontId="94" fillId="0" borderId="0" xfId="0" applyFont="1" applyBorder="1" applyAlignment="1">
      <alignment wrapText="1"/>
    </xf>
    <xf numFmtId="0" fontId="69" fillId="0" borderId="1" xfId="2673" applyFont="1" applyBorder="1"/>
    <xf numFmtId="0" fontId="92" fillId="0" borderId="0" xfId="2673" applyFont="1" applyBorder="1" applyAlignment="1">
      <alignment horizontal="right"/>
    </xf>
    <xf numFmtId="0" fontId="69" fillId="0" borderId="0" xfId="2673" applyFont="1" applyBorder="1" applyAlignment="1"/>
    <xf numFmtId="0" fontId="94" fillId="0" borderId="2" xfId="0" applyFont="1" applyBorder="1" applyAlignment="1">
      <alignment horizontal="center" vertical="center" wrapText="1"/>
    </xf>
    <xf numFmtId="183" fontId="69" fillId="0" borderId="0" xfId="2673" applyNumberFormat="1" applyFont="1" applyBorder="1" applyAlignment="1">
      <alignment horizontal="right" indent="1"/>
    </xf>
    <xf numFmtId="183" fontId="69" fillId="0" borderId="0" xfId="2673" applyNumberFormat="1" applyFont="1" applyBorder="1" applyAlignment="1">
      <alignment horizontal="right" indent="3"/>
    </xf>
    <xf numFmtId="0" fontId="94" fillId="0" borderId="0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2" fillId="0" borderId="0" xfId="2673" applyFont="1" applyBorder="1" applyAlignment="1"/>
    <xf numFmtId="0" fontId="94" fillId="0" borderId="0" xfId="0" applyFont="1" applyAlignment="1">
      <alignment wrapText="1"/>
    </xf>
    <xf numFmtId="0" fontId="99" fillId="0" borderId="0" xfId="2673" applyFont="1" applyBorder="1" applyAlignment="1"/>
    <xf numFmtId="0" fontId="92" fillId="0" borderId="0" xfId="2673" quotePrefix="1" applyFont="1" applyBorder="1" applyAlignment="1">
      <alignment horizontal="left"/>
    </xf>
    <xf numFmtId="0" fontId="69" fillId="0" borderId="0" xfId="2673" applyFont="1" applyBorder="1" applyAlignment="1">
      <alignment horizontal="left"/>
    </xf>
    <xf numFmtId="1" fontId="69" fillId="0" borderId="0" xfId="2668" applyNumberFormat="1" applyFont="1" applyAlignment="1">
      <alignment horizontal="right"/>
    </xf>
    <xf numFmtId="2" fontId="69" fillId="0" borderId="0" xfId="0" applyNumberFormat="1" applyFont="1" applyBorder="1" applyAlignment="1"/>
    <xf numFmtId="2" fontId="69" fillId="0" borderId="0" xfId="0" applyNumberFormat="1" applyFont="1" applyBorder="1" applyAlignment="1">
      <alignment wrapText="1"/>
    </xf>
    <xf numFmtId="0" fontId="69" fillId="0" borderId="0" xfId="0" applyFont="1" applyBorder="1" applyAlignment="1"/>
    <xf numFmtId="0" fontId="91" fillId="0" borderId="0" xfId="2673" applyFont="1" applyBorder="1"/>
    <xf numFmtId="0" fontId="69" fillId="0" borderId="0" xfId="2671" applyFont="1" applyBorder="1"/>
    <xf numFmtId="0" fontId="69" fillId="0" borderId="0" xfId="2682" applyFont="1"/>
    <xf numFmtId="0" fontId="69" fillId="0" borderId="2" xfId="2671" applyFont="1" applyBorder="1"/>
    <xf numFmtId="0" fontId="91" fillId="0" borderId="0" xfId="2671" applyFont="1" applyBorder="1" applyAlignment="1">
      <alignment horizontal="left"/>
    </xf>
    <xf numFmtId="0" fontId="92" fillId="0" borderId="0" xfId="2671" applyFont="1" applyBorder="1" applyAlignment="1">
      <alignment horizontal="right"/>
    </xf>
    <xf numFmtId="0" fontId="69" fillId="0" borderId="0" xfId="2671" applyNumberFormat="1" applyFont="1" applyBorder="1" applyAlignment="1">
      <alignment horizontal="center" vertical="center"/>
    </xf>
    <xf numFmtId="0" fontId="69" fillId="0" borderId="0" xfId="2671" quotePrefix="1" applyNumberFormat="1" applyFont="1" applyBorder="1" applyAlignment="1">
      <alignment horizontal="center" vertical="center"/>
    </xf>
    <xf numFmtId="0" fontId="69" fillId="0" borderId="0" xfId="2671" applyFont="1" applyBorder="1" applyAlignment="1">
      <alignment vertical="center"/>
    </xf>
    <xf numFmtId="0" fontId="69" fillId="0" borderId="0" xfId="2671" applyFont="1" applyBorder="1" applyAlignment="1">
      <alignment horizontal="center" vertical="center"/>
    </xf>
    <xf numFmtId="0" fontId="69" fillId="0" borderId="1" xfId="2682" applyFont="1" applyBorder="1" applyAlignment="1">
      <alignment vertical="center"/>
    </xf>
    <xf numFmtId="0" fontId="69" fillId="0" borderId="1" xfId="2682" applyFont="1" applyBorder="1" applyAlignment="1">
      <alignment horizontal="right" vertical="center"/>
    </xf>
    <xf numFmtId="2" fontId="69" fillId="0" borderId="0" xfId="2682" applyNumberFormat="1" applyFont="1"/>
    <xf numFmtId="2" fontId="69" fillId="0" borderId="0" xfId="2682" applyNumberFormat="1" applyFont="1" applyAlignment="1">
      <alignment horizontal="right" indent="1"/>
    </xf>
    <xf numFmtId="2" fontId="69" fillId="0" borderId="0" xfId="2675" applyNumberFormat="1" applyFont="1" applyBorder="1" applyAlignment="1">
      <alignment horizontal="right" indent="3"/>
    </xf>
    <xf numFmtId="0" fontId="69" fillId="0" borderId="0" xfId="2671" applyFont="1" applyBorder="1" applyAlignment="1"/>
    <xf numFmtId="0" fontId="99" fillId="0" borderId="0" xfId="2671" applyFont="1" applyBorder="1" applyAlignment="1"/>
    <xf numFmtId="2" fontId="91" fillId="0" borderId="0" xfId="2675" applyNumberFormat="1" applyFont="1" applyBorder="1" applyAlignment="1">
      <alignment horizontal="right"/>
    </xf>
    <xf numFmtId="183" fontId="91" fillId="0" borderId="0" xfId="2671" applyNumberFormat="1" applyFont="1" applyBorder="1" applyAlignment="1">
      <alignment horizontal="center"/>
    </xf>
    <xf numFmtId="0" fontId="91" fillId="0" borderId="0" xfId="2326" applyNumberFormat="1" applyFont="1" applyFill="1" applyBorder="1" applyAlignment="1"/>
    <xf numFmtId="0" fontId="69" fillId="0" borderId="0" xfId="2326" applyFont="1" applyFill="1"/>
    <xf numFmtId="0" fontId="69" fillId="0" borderId="1" xfId="2326" applyFont="1" applyFill="1" applyBorder="1"/>
    <xf numFmtId="0" fontId="91" fillId="0" borderId="0" xfId="2326" applyFont="1" applyFill="1"/>
    <xf numFmtId="0" fontId="91" fillId="0" borderId="0" xfId="2672" applyNumberFormat="1" applyFont="1" applyBorder="1" applyAlignment="1"/>
    <xf numFmtId="0" fontId="94" fillId="0" borderId="0" xfId="2686" applyFont="1"/>
    <xf numFmtId="0" fontId="91" fillId="0" borderId="0" xfId="2681" applyNumberFormat="1" applyFont="1" applyBorder="1" applyAlignment="1">
      <alignment horizontal="left"/>
    </xf>
    <xf numFmtId="0" fontId="69" fillId="0" borderId="0" xfId="2681" applyFont="1" applyBorder="1" applyAlignment="1">
      <alignment horizontal="left"/>
    </xf>
    <xf numFmtId="0" fontId="69" fillId="0" borderId="0" xfId="2681" applyFont="1" applyBorder="1"/>
    <xf numFmtId="0" fontId="69" fillId="0" borderId="0" xfId="2681" applyFont="1" applyBorder="1" applyAlignment="1">
      <alignment horizontal="center"/>
    </xf>
    <xf numFmtId="0" fontId="92" fillId="0" borderId="0" xfId="2681" applyNumberFormat="1" applyFont="1" applyBorder="1" applyAlignment="1">
      <alignment horizontal="right"/>
    </xf>
    <xf numFmtId="0" fontId="69" fillId="0" borderId="2" xfId="2681" applyFont="1" applyBorder="1" applyAlignment="1">
      <alignment vertical="center" wrapText="1"/>
    </xf>
    <xf numFmtId="0" fontId="94" fillId="0" borderId="2" xfId="2668" applyFont="1" applyBorder="1" applyAlignment="1">
      <alignment horizontal="center" vertical="center" wrapText="1"/>
    </xf>
    <xf numFmtId="0" fontId="69" fillId="0" borderId="0" xfId="2681" applyFont="1" applyBorder="1" applyAlignment="1">
      <alignment vertical="center" wrapText="1"/>
    </xf>
    <xf numFmtId="0" fontId="94" fillId="0" borderId="0" xfId="2668" applyFont="1" applyBorder="1" applyAlignment="1">
      <alignment horizontal="center" vertical="center" wrapText="1"/>
    </xf>
    <xf numFmtId="0" fontId="69" fillId="0" borderId="0" xfId="2681" applyFont="1" applyBorder="1" applyAlignment="1">
      <alignment horizontal="center" vertical="top" wrapText="1"/>
    </xf>
    <xf numFmtId="1" fontId="69" fillId="0" borderId="0" xfId="2677" applyNumberFormat="1" applyFont="1" applyFill="1" applyBorder="1" applyAlignment="1">
      <alignment horizontal="center" vertical="top" wrapText="1"/>
    </xf>
    <xf numFmtId="0" fontId="69" fillId="0" borderId="0" xfId="2673" applyFont="1" applyBorder="1" applyAlignment="1">
      <alignment horizontal="center" vertical="top" wrapText="1"/>
    </xf>
    <xf numFmtId="0" fontId="91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>
      <alignment horizontal="left" wrapText="1"/>
    </xf>
    <xf numFmtId="0" fontId="69" fillId="0" borderId="0" xfId="2679" applyFont="1" applyBorder="1" applyAlignment="1">
      <alignment horizontal="left"/>
    </xf>
    <xf numFmtId="0" fontId="69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/>
    <xf numFmtId="0" fontId="69" fillId="0" borderId="0" xfId="2679" applyFont="1" applyBorder="1" applyAlignment="1"/>
    <xf numFmtId="0" fontId="94" fillId="0" borderId="0" xfId="2686" applyFont="1" applyFill="1"/>
    <xf numFmtId="0" fontId="94" fillId="0" borderId="0" xfId="2437" applyFont="1"/>
    <xf numFmtId="0" fontId="69" fillId="0" borderId="0" xfId="2672" applyFont="1" applyBorder="1" applyAlignment="1">
      <alignment vertical="center"/>
    </xf>
    <xf numFmtId="0" fontId="69" fillId="0" borderId="0" xfId="2679" applyNumberFormat="1" applyFont="1" applyBorder="1" applyAlignment="1"/>
    <xf numFmtId="0" fontId="96" fillId="0" borderId="0" xfId="2668" applyFont="1"/>
    <xf numFmtId="0" fontId="94" fillId="0" borderId="1" xfId="2668" applyFont="1" applyBorder="1"/>
    <xf numFmtId="0" fontId="94" fillId="0" borderId="0" xfId="2668" applyFont="1"/>
    <xf numFmtId="0" fontId="94" fillId="0" borderId="2" xfId="2668" applyFont="1" applyBorder="1"/>
    <xf numFmtId="0" fontId="100" fillId="0" borderId="2" xfId="0" applyFont="1" applyBorder="1" applyAlignment="1">
      <alignment horizontal="center" vertical="center" wrapText="1"/>
    </xf>
    <xf numFmtId="0" fontId="94" fillId="0" borderId="0" xfId="2668" applyFont="1" applyBorder="1"/>
    <xf numFmtId="0" fontId="100" fillId="0" borderId="1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94" fillId="0" borderId="0" xfId="2668" applyFont="1" applyAlignment="1"/>
    <xf numFmtId="0" fontId="94" fillId="0" borderId="0" xfId="2668" applyFont="1" applyAlignment="1">
      <alignment horizontal="center"/>
    </xf>
    <xf numFmtId="0" fontId="94" fillId="0" borderId="0" xfId="2668" applyFont="1" applyAlignment="1">
      <alignment horizontal="left" indent="2"/>
    </xf>
    <xf numFmtId="49" fontId="94" fillId="0" borderId="0" xfId="0" applyNumberFormat="1" applyFont="1" applyFill="1" applyBorder="1" applyAlignment="1">
      <alignment horizontal="left" wrapText="1" indent="1"/>
    </xf>
    <xf numFmtId="3" fontId="69" fillId="0" borderId="0" xfId="2665" applyNumberFormat="1" applyFont="1" applyFill="1" applyBorder="1"/>
    <xf numFmtId="3" fontId="69" fillId="0" borderId="0" xfId="2664" applyNumberFormat="1" applyFont="1" applyFill="1" applyBorder="1" applyAlignment="1">
      <alignment horizontal="right" indent="1"/>
    </xf>
    <xf numFmtId="3" fontId="69" fillId="0" borderId="0" xfId="1" applyNumberFormat="1" applyFont="1" applyFill="1"/>
    <xf numFmtId="3" fontId="103" fillId="0" borderId="0" xfId="2685" applyNumberFormat="1" applyFont="1" applyBorder="1" applyAlignment="1">
      <alignment horizontal="right"/>
    </xf>
    <xf numFmtId="0" fontId="69" fillId="0" borderId="0" xfId="2683" applyFont="1" applyAlignment="1">
      <alignment horizontal="center"/>
    </xf>
    <xf numFmtId="3" fontId="69" fillId="0" borderId="0" xfId="2683" applyNumberFormat="1" applyFont="1"/>
    <xf numFmtId="3" fontId="91" fillId="0" borderId="0" xfId="2683" applyNumberFormat="1" applyFont="1"/>
    <xf numFmtId="4" fontId="69" fillId="0" borderId="0" xfId="2683" applyNumberFormat="1" applyFont="1" applyFill="1" applyAlignment="1">
      <alignment horizontal="right" indent="1"/>
    </xf>
    <xf numFmtId="4" fontId="69" fillId="0" borderId="0" xfId="2683" applyNumberFormat="1" applyFont="1" applyAlignment="1">
      <alignment horizontal="right" indent="2"/>
    </xf>
    <xf numFmtId="4" fontId="69" fillId="0" borderId="0" xfId="2683" applyNumberFormat="1" applyFont="1" applyFill="1" applyBorder="1" applyAlignment="1">
      <alignment horizontal="right" indent="1"/>
    </xf>
    <xf numFmtId="4" fontId="69" fillId="0" borderId="0" xfId="2683" applyNumberFormat="1" applyFont="1"/>
    <xf numFmtId="2" fontId="69" fillId="0" borderId="0" xfId="2410" applyNumberFormat="1" applyFont="1" applyFill="1"/>
    <xf numFmtId="2" fontId="69" fillId="0" borderId="0" xfId="2410" applyNumberFormat="1" applyFont="1" applyFill="1" applyAlignment="1">
      <alignment horizontal="right" indent="2"/>
    </xf>
    <xf numFmtId="0" fontId="69" fillId="0" borderId="0" xfId="2663" applyFont="1" applyFill="1" applyBorder="1" applyAlignment="1">
      <alignment horizontal="right" indent="1"/>
    </xf>
    <xf numFmtId="0" fontId="92" fillId="0" borderId="0" xfId="2690" applyNumberFormat="1" applyFont="1" applyFill="1" applyBorder="1" applyAlignment="1">
      <alignment horizontal="right" indent="1"/>
    </xf>
    <xf numFmtId="3" fontId="69" fillId="0" borderId="0" xfId="2690" applyNumberFormat="1" applyFont="1" applyFill="1" applyBorder="1" applyAlignment="1">
      <alignment horizontal="right" indent="1"/>
    </xf>
    <xf numFmtId="4" fontId="69" fillId="0" borderId="0" xfId="2690" applyNumberFormat="1" applyFont="1" applyFill="1" applyBorder="1" applyAlignment="1">
      <alignment horizontal="right" indent="1"/>
    </xf>
    <xf numFmtId="3" fontId="92" fillId="0" borderId="0" xfId="2690" applyNumberFormat="1" applyFont="1" applyFill="1" applyBorder="1" applyAlignment="1">
      <alignment horizontal="right" indent="1"/>
    </xf>
    <xf numFmtId="0" fontId="69" fillId="0" borderId="0" xfId="2663" applyFont="1" applyFill="1" applyBorder="1" applyAlignment="1">
      <alignment horizontal="right" indent="2"/>
    </xf>
    <xf numFmtId="0" fontId="92" fillId="0" borderId="0" xfId="2690" applyNumberFormat="1" applyFont="1" applyFill="1" applyBorder="1" applyAlignment="1">
      <alignment horizontal="right" indent="2"/>
    </xf>
    <xf numFmtId="2" fontId="69" fillId="0" borderId="0" xfId="2690" applyNumberFormat="1" applyFont="1" applyFill="1" applyBorder="1" applyAlignment="1">
      <alignment horizontal="right" indent="2"/>
    </xf>
    <xf numFmtId="3" fontId="91" fillId="0" borderId="0" xfId="2663" applyNumberFormat="1" applyFont="1" applyFill="1" applyBorder="1" applyAlignment="1">
      <alignment horizontal="right" indent="1"/>
    </xf>
    <xf numFmtId="2" fontId="91" fillId="0" borderId="0" xfId="2663" applyNumberFormat="1" applyFont="1" applyFill="1" applyBorder="1" applyAlignment="1">
      <alignment horizontal="right" indent="2"/>
    </xf>
    <xf numFmtId="2" fontId="69" fillId="0" borderId="0" xfId="2664" applyNumberFormat="1" applyFont="1" applyFill="1" applyBorder="1" applyAlignment="1">
      <alignment horizontal="right" indent="1"/>
    </xf>
    <xf numFmtId="3" fontId="69" fillId="0" borderId="0" xfId="2664" applyNumberFormat="1" applyFont="1" applyFill="1" applyBorder="1" applyAlignment="1"/>
    <xf numFmtId="4" fontId="69" fillId="0" borderId="0" xfId="2664" applyNumberFormat="1" applyFont="1" applyFill="1" applyBorder="1" applyAlignment="1">
      <alignment horizontal="right" indent="1"/>
    </xf>
    <xf numFmtId="4" fontId="69" fillId="0" borderId="0" xfId="2664" applyNumberFormat="1" applyFont="1" applyFill="1" applyBorder="1" applyAlignment="1">
      <alignment horizontal="right" indent="2"/>
    </xf>
    <xf numFmtId="2" fontId="69" fillId="0" borderId="0" xfId="2663" applyNumberFormat="1" applyFont="1" applyFill="1" applyBorder="1" applyAlignment="1">
      <alignment horizontal="right" indent="2"/>
    </xf>
    <xf numFmtId="3" fontId="69" fillId="0" borderId="0" xfId="2410" applyNumberFormat="1" applyFont="1" applyFill="1" applyAlignment="1">
      <alignment horizontal="right" indent="2"/>
    </xf>
    <xf numFmtId="3" fontId="91" fillId="0" borderId="0" xfId="2410" applyNumberFormat="1" applyFont="1" applyFill="1" applyAlignment="1">
      <alignment horizontal="right" indent="2"/>
    </xf>
    <xf numFmtId="3" fontId="91" fillId="0" borderId="0" xfId="2690" applyNumberFormat="1" applyFont="1" applyFill="1" applyBorder="1" applyAlignment="1">
      <alignment horizontal="right" indent="2"/>
    </xf>
    <xf numFmtId="2" fontId="91" fillId="0" borderId="0" xfId="2410" applyNumberFormat="1" applyFont="1" applyFill="1" applyAlignment="1">
      <alignment horizontal="right" indent="2"/>
    </xf>
    <xf numFmtId="3" fontId="69" fillId="0" borderId="0" xfId="2690" applyNumberFormat="1" applyFont="1" applyFill="1" applyBorder="1" applyAlignment="1">
      <alignment horizontal="right" indent="2"/>
    </xf>
    <xf numFmtId="3" fontId="69" fillId="0" borderId="0" xfId="2683" applyNumberFormat="1" applyFont="1" applyAlignment="1">
      <alignment horizontal="right"/>
    </xf>
    <xf numFmtId="3" fontId="69" fillId="0" borderId="0" xfId="2673" applyNumberFormat="1" applyFont="1" applyBorder="1" applyAlignment="1"/>
    <xf numFmtId="4" fontId="69" fillId="0" borderId="0" xfId="2673" applyNumberFormat="1" applyFont="1" applyBorder="1" applyAlignment="1">
      <alignment horizontal="right" indent="2"/>
    </xf>
    <xf numFmtId="3" fontId="96" fillId="0" borderId="0" xfId="0" applyNumberFormat="1" applyFont="1" applyAlignment="1">
      <alignment wrapText="1"/>
    </xf>
    <xf numFmtId="4" fontId="91" fillId="0" borderId="0" xfId="2673" applyNumberFormat="1" applyFont="1" applyBorder="1" applyAlignment="1">
      <alignment horizontal="right" indent="2"/>
    </xf>
    <xf numFmtId="3" fontId="91" fillId="0" borderId="0" xfId="2673" applyNumberFormat="1" applyFont="1" applyBorder="1" applyAlignment="1">
      <alignment horizontal="right" indent="1"/>
    </xf>
    <xf numFmtId="0" fontId="69" fillId="0" borderId="0" xfId="2673" applyFont="1" applyBorder="1" applyAlignment="1">
      <alignment horizontal="right" indent="1"/>
    </xf>
    <xf numFmtId="0" fontId="69" fillId="0" borderId="0" xfId="1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/>
    </xf>
    <xf numFmtId="3" fontId="69" fillId="0" borderId="0" xfId="2410" applyNumberFormat="1" applyFont="1" applyFill="1"/>
    <xf numFmtId="0" fontId="69" fillId="0" borderId="0" xfId="1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/>
    </xf>
    <xf numFmtId="3" fontId="91" fillId="0" borderId="0" xfId="2673" applyNumberFormat="1" applyFont="1" applyBorder="1" applyAlignment="1"/>
    <xf numFmtId="0" fontId="69" fillId="0" borderId="0" xfId="2673" applyFont="1" applyBorder="1" applyAlignment="1">
      <alignment horizontal="center"/>
    </xf>
    <xf numFmtId="2" fontId="69" fillId="0" borderId="0" xfId="2673" applyNumberFormat="1" applyFont="1" applyBorder="1" applyAlignment="1">
      <alignment horizontal="center"/>
    </xf>
    <xf numFmtId="3" fontId="91" fillId="0" borderId="0" xfId="2673" applyNumberFormat="1" applyFont="1" applyBorder="1" applyAlignment="1">
      <alignment horizontal="right"/>
    </xf>
    <xf numFmtId="3" fontId="69" fillId="0" borderId="0" xfId="2673" applyNumberFormat="1" applyFont="1" applyBorder="1" applyAlignment="1">
      <alignment horizontal="right"/>
    </xf>
    <xf numFmtId="3" fontId="94" fillId="0" borderId="0" xfId="0" applyNumberFormat="1" applyFont="1" applyAlignment="1">
      <alignment wrapText="1"/>
    </xf>
    <xf numFmtId="2" fontId="69" fillId="0" borderId="0" xfId="1" applyNumberFormat="1" applyFont="1" applyBorder="1" applyAlignment="1">
      <alignment horizontal="right" wrapText="1"/>
    </xf>
    <xf numFmtId="2" fontId="91" fillId="0" borderId="0" xfId="1" applyNumberFormat="1" applyFont="1" applyBorder="1" applyAlignment="1">
      <alignment horizontal="right" wrapText="1"/>
    </xf>
    <xf numFmtId="2" fontId="69" fillId="0" borderId="0" xfId="2673" applyNumberFormat="1" applyFont="1" applyBorder="1" applyAlignment="1"/>
    <xf numFmtId="2" fontId="91" fillId="0" borderId="0" xfId="2673" applyNumberFormat="1" applyFont="1" applyBorder="1" applyAlignment="1"/>
    <xf numFmtId="2" fontId="91" fillId="0" borderId="0" xfId="1" applyNumberFormat="1" applyFont="1" applyBorder="1" applyAlignment="1">
      <alignment horizontal="right" wrapText="1" indent="1"/>
    </xf>
    <xf numFmtId="2" fontId="69" fillId="0" borderId="0" xfId="1" applyNumberFormat="1" applyFont="1" applyBorder="1" applyAlignment="1">
      <alignment horizontal="right" wrapText="1" indent="1"/>
    </xf>
    <xf numFmtId="2" fontId="91" fillId="0" borderId="0" xfId="1" applyNumberFormat="1" applyFont="1" applyBorder="1" applyAlignment="1">
      <alignment horizontal="right" wrapText="1" indent="2"/>
    </xf>
    <xf numFmtId="2" fontId="69" fillId="0" borderId="0" xfId="1" applyNumberFormat="1" applyFont="1" applyBorder="1" applyAlignment="1">
      <alignment horizontal="right" wrapText="1" indent="2"/>
    </xf>
    <xf numFmtId="2" fontId="91" fillId="0" borderId="0" xfId="2673" applyNumberFormat="1" applyFont="1" applyBorder="1" applyAlignment="1">
      <alignment horizontal="center"/>
    </xf>
    <xf numFmtId="3" fontId="69" fillId="0" borderId="0" xfId="2326" applyNumberFormat="1" applyFont="1" applyFill="1"/>
    <xf numFmtId="4" fontId="69" fillId="0" borderId="0" xfId="2326" applyNumberFormat="1" applyFont="1" applyFill="1"/>
    <xf numFmtId="3" fontId="91" fillId="0" borderId="0" xfId="2326" applyNumberFormat="1" applyFont="1" applyFill="1"/>
    <xf numFmtId="3" fontId="69" fillId="0" borderId="0" xfId="2326" applyNumberFormat="1" applyFont="1" applyFill="1" applyAlignment="1">
      <alignment horizontal="right"/>
    </xf>
    <xf numFmtId="3" fontId="69" fillId="0" borderId="0" xfId="1" applyNumberFormat="1" applyFont="1"/>
    <xf numFmtId="3" fontId="91" fillId="0" borderId="0" xfId="2681" applyNumberFormat="1" applyFont="1" applyBorder="1" applyAlignment="1">
      <alignment horizontal="right" indent="1"/>
    </xf>
    <xf numFmtId="3" fontId="69" fillId="0" borderId="0" xfId="2681" applyNumberFormat="1" applyFont="1" applyFill="1" applyBorder="1" applyAlignment="1">
      <alignment horizontal="right" indent="1"/>
    </xf>
    <xf numFmtId="3" fontId="69" fillId="0" borderId="0" xfId="2681" applyNumberFormat="1" applyFont="1" applyBorder="1" applyAlignment="1">
      <alignment horizontal="right" indent="1"/>
    </xf>
    <xf numFmtId="3" fontId="91" fillId="0" borderId="0" xfId="2681" applyNumberFormat="1" applyFont="1" applyFill="1" applyBorder="1" applyAlignment="1">
      <alignment horizontal="right" indent="1"/>
    </xf>
    <xf numFmtId="3" fontId="94" fillId="0" borderId="0" xfId="2686" applyNumberFormat="1" applyFont="1"/>
    <xf numFmtId="3" fontId="69" fillId="0" borderId="0" xfId="2681" applyNumberFormat="1" applyFont="1" applyBorder="1"/>
    <xf numFmtId="4" fontId="69" fillId="0" borderId="0" xfId="2681" applyNumberFormat="1" applyFont="1" applyBorder="1" applyAlignment="1">
      <alignment horizontal="right" indent="1"/>
    </xf>
    <xf numFmtId="4" fontId="94" fillId="0" borderId="0" xfId="2686" applyNumberFormat="1" applyFont="1"/>
    <xf numFmtId="4" fontId="69" fillId="0" borderId="0" xfId="2681" applyNumberFormat="1" applyFont="1" applyBorder="1"/>
    <xf numFmtId="4" fontId="91" fillId="0" borderId="0" xfId="2681" applyNumberFormat="1" applyFont="1" applyBorder="1" applyAlignment="1">
      <alignment horizontal="right" indent="2"/>
    </xf>
    <xf numFmtId="3" fontId="94" fillId="0" borderId="0" xfId="2686" applyNumberFormat="1" applyFont="1" applyFill="1"/>
    <xf numFmtId="3" fontId="94" fillId="0" borderId="0" xfId="2686" applyNumberFormat="1" applyFont="1" applyAlignment="1">
      <alignment horizontal="right" indent="1"/>
    </xf>
    <xf numFmtId="3" fontId="69" fillId="0" borderId="0" xfId="2681" applyNumberFormat="1" applyFont="1" applyBorder="1" applyAlignment="1">
      <alignment horizontal="right" indent="2"/>
    </xf>
    <xf numFmtId="2" fontId="69" fillId="0" borderId="0" xfId="2683" applyNumberFormat="1" applyFont="1"/>
    <xf numFmtId="3" fontId="69" fillId="0" borderId="0" xfId="2672" applyNumberFormat="1" applyFont="1"/>
    <xf numFmtId="0" fontId="69" fillId="0" borderId="0" xfId="2672" applyFont="1" applyAlignment="1">
      <alignment horizontal="center"/>
    </xf>
    <xf numFmtId="4" fontId="69" fillId="0" borderId="0" xfId="2672" applyNumberFormat="1" applyFont="1"/>
    <xf numFmtId="3" fontId="91" fillId="0" borderId="0" xfId="2672" applyNumberFormat="1" applyFont="1"/>
    <xf numFmtId="4" fontId="91" fillId="0" borderId="0" xfId="2672" applyNumberFormat="1" applyFont="1"/>
    <xf numFmtId="0" fontId="91" fillId="0" borderId="0" xfId="2672" applyFont="1"/>
    <xf numFmtId="4" fontId="91" fillId="0" borderId="0" xfId="2664" applyNumberFormat="1" applyFont="1" applyFill="1" applyBorder="1" applyAlignment="1">
      <alignment horizontal="right" indent="3"/>
    </xf>
    <xf numFmtId="4" fontId="69" fillId="0" borderId="0" xfId="2664" applyNumberFormat="1" applyFont="1" applyFill="1" applyBorder="1" applyAlignment="1">
      <alignment horizontal="right" indent="3"/>
    </xf>
    <xf numFmtId="200" fontId="69" fillId="0" borderId="0" xfId="2692" applyNumberFormat="1" applyFont="1"/>
    <xf numFmtId="43" fontId="69" fillId="0" borderId="0" xfId="1" applyNumberFormat="1" applyFont="1"/>
    <xf numFmtId="0" fontId="69" fillId="0" borderId="0" xfId="2682" applyFont="1" applyBorder="1" applyAlignment="1"/>
    <xf numFmtId="2" fontId="69" fillId="0" borderId="0" xfId="2682" applyNumberFormat="1" applyFont="1" applyBorder="1" applyAlignment="1"/>
    <xf numFmtId="2" fontId="69" fillId="0" borderId="0" xfId="2682" applyNumberFormat="1" applyFont="1" applyBorder="1" applyAlignment="1">
      <alignment horizontal="right"/>
    </xf>
    <xf numFmtId="0" fontId="99" fillId="0" borderId="0" xfId="1" applyFont="1" applyBorder="1"/>
    <xf numFmtId="2" fontId="69" fillId="0" borderId="0" xfId="2665" applyNumberFormat="1" applyFont="1" applyFill="1" applyBorder="1"/>
    <xf numFmtId="0" fontId="69" fillId="0" borderId="1" xfId="1" applyFont="1" applyBorder="1" applyAlignment="1">
      <alignment horizontal="center" vertical="center" wrapText="1"/>
    </xf>
    <xf numFmtId="0" fontId="96" fillId="0" borderId="0" xfId="2410" applyFont="1"/>
    <xf numFmtId="0" fontId="94" fillId="0" borderId="0" xfId="2410" applyFont="1" applyAlignment="1">
      <alignment horizontal="left" indent="1"/>
    </xf>
    <xf numFmtId="0" fontId="69" fillId="0" borderId="0" xfId="2410" applyFont="1" applyFill="1" applyAlignment="1"/>
    <xf numFmtId="49" fontId="96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 indent="1"/>
    </xf>
    <xf numFmtId="0" fontId="31" fillId="0" borderId="0" xfId="0" applyFont="1" applyFill="1"/>
    <xf numFmtId="0" fontId="69" fillId="0" borderId="1" xfId="0" applyFont="1" applyFill="1" applyBorder="1"/>
    <xf numFmtId="0" fontId="92" fillId="0" borderId="1" xfId="0" applyFont="1" applyFill="1" applyBorder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102" fillId="0" borderId="0" xfId="2683" applyNumberFormat="1" applyFont="1" applyBorder="1"/>
    <xf numFmtId="3" fontId="103" fillId="0" borderId="0" xfId="2683" applyNumberFormat="1" applyFont="1" applyBorder="1"/>
    <xf numFmtId="0" fontId="103" fillId="0" borderId="0" xfId="2683" applyFont="1" applyBorder="1" applyAlignment="1">
      <alignment horizontal="right"/>
    </xf>
    <xf numFmtId="0" fontId="91" fillId="0" borderId="0" xfId="2683" applyFont="1" applyAlignment="1">
      <alignment horizontal="center"/>
    </xf>
    <xf numFmtId="3" fontId="103" fillId="0" borderId="0" xfId="2683" applyNumberFormat="1" applyFont="1"/>
    <xf numFmtId="3" fontId="103" fillId="0" borderId="0" xfId="2683" applyNumberFormat="1" applyFont="1" applyAlignment="1">
      <alignment horizontal="right"/>
    </xf>
    <xf numFmtId="3" fontId="102" fillId="0" borderId="0" xfId="2683" applyNumberFormat="1" applyFont="1" applyAlignment="1">
      <alignment horizontal="right"/>
    </xf>
    <xf numFmtId="0" fontId="94" fillId="0" borderId="0" xfId="2668" applyFont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94" fillId="0" borderId="0" xfId="2410" applyNumberFormat="1" applyFont="1"/>
    <xf numFmtId="4" fontId="94" fillId="0" borderId="0" xfId="2410" applyNumberFormat="1" applyFont="1"/>
    <xf numFmtId="3" fontId="96" fillId="0" borderId="0" xfId="2410" applyNumberFormat="1" applyFont="1"/>
    <xf numFmtId="2" fontId="96" fillId="0" borderId="0" xfId="2410" applyNumberFormat="1" applyFont="1"/>
    <xf numFmtId="0" fontId="69" fillId="0" borderId="0" xfId="1" applyFont="1" applyBorder="1" applyAlignment="1">
      <alignment horizontal="center" vertical="center" wrapText="1"/>
    </xf>
    <xf numFmtId="2" fontId="94" fillId="0" borderId="0" xfId="2410" applyNumberFormat="1" applyFont="1"/>
    <xf numFmtId="0" fontId="94" fillId="0" borderId="0" xfId="2410" applyFont="1" applyBorder="1"/>
    <xf numFmtId="3" fontId="69" fillId="0" borderId="0" xfId="2673" applyNumberFormat="1" applyFont="1" applyBorder="1" applyAlignment="1">
      <alignment horizontal="right" indent="3"/>
    </xf>
    <xf numFmtId="3" fontId="91" fillId="0" borderId="0" xfId="2673" applyNumberFormat="1" applyFont="1" applyBorder="1" applyAlignment="1">
      <alignment horizontal="right" indent="3"/>
    </xf>
    <xf numFmtId="3" fontId="91" fillId="0" borderId="0" xfId="0" applyNumberFormat="1" applyFont="1" applyFill="1" applyBorder="1"/>
    <xf numFmtId="3" fontId="69" fillId="0" borderId="0" xfId="0" applyNumberFormat="1" applyFont="1" applyFill="1"/>
    <xf numFmtId="3" fontId="91" fillId="0" borderId="0" xfId="0" applyNumberFormat="1" applyFont="1" applyFill="1"/>
    <xf numFmtId="3" fontId="91" fillId="0" borderId="0" xfId="0" applyNumberFormat="1" applyFont="1" applyFill="1" applyAlignment="1">
      <alignment horizontal="right"/>
    </xf>
    <xf numFmtId="4" fontId="91" fillId="0" borderId="0" xfId="0" applyNumberFormat="1" applyFont="1" applyFill="1" applyAlignment="1">
      <alignment horizontal="right" indent="2"/>
    </xf>
    <xf numFmtId="4" fontId="69" fillId="0" borderId="0" xfId="0" applyNumberFormat="1" applyFont="1" applyFill="1" applyAlignment="1">
      <alignment horizontal="right" indent="2"/>
    </xf>
    <xf numFmtId="4" fontId="69" fillId="0" borderId="0" xfId="2682" applyNumberFormat="1" applyFont="1"/>
    <xf numFmtId="4" fontId="69" fillId="0" borderId="0" xfId="2682" applyNumberFormat="1" applyFont="1" applyBorder="1" applyAlignment="1"/>
    <xf numFmtId="4" fontId="99" fillId="0" borderId="0" xfId="2682" applyNumberFormat="1" applyFont="1" applyFill="1" applyBorder="1" applyAlignment="1"/>
    <xf numFmtId="4" fontId="99" fillId="0" borderId="0" xfId="2682" applyNumberFormat="1" applyFont="1"/>
    <xf numFmtId="2" fontId="91" fillId="0" borderId="0" xfId="2682" applyNumberFormat="1" applyFont="1"/>
    <xf numFmtId="2" fontId="69" fillId="0" borderId="0" xfId="2682" applyNumberFormat="1" applyFont="1" applyAlignment="1">
      <alignment horizontal="right" indent="2"/>
    </xf>
    <xf numFmtId="2" fontId="99" fillId="0" borderId="0" xfId="2682" applyNumberFormat="1" applyFont="1" applyAlignment="1">
      <alignment horizontal="right" indent="2"/>
    </xf>
    <xf numFmtId="2" fontId="91" fillId="0" borderId="0" xfId="2682" applyNumberFormat="1" applyFont="1" applyAlignment="1">
      <alignment horizontal="right" indent="2"/>
    </xf>
    <xf numFmtId="4" fontId="91" fillId="0" borderId="0" xfId="2682" applyNumberFormat="1" applyFont="1" applyAlignment="1">
      <alignment horizontal="right" indent="2"/>
    </xf>
    <xf numFmtId="4" fontId="69" fillId="0" borderId="0" xfId="2682" applyNumberFormat="1" applyFont="1" applyAlignment="1">
      <alignment horizontal="right" indent="2"/>
    </xf>
    <xf numFmtId="4" fontId="99" fillId="0" borderId="0" xfId="2682" applyNumberFormat="1" applyFont="1" applyAlignment="1">
      <alignment horizontal="right" indent="2"/>
    </xf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right" indent="1"/>
    </xf>
    <xf numFmtId="4" fontId="91" fillId="0" borderId="0" xfId="2673" applyNumberFormat="1" applyFont="1" applyBorder="1" applyAlignment="1"/>
    <xf numFmtId="200" fontId="107" fillId="0" borderId="0" xfId="2692" applyNumberFormat="1" applyFont="1" applyBorder="1" applyAlignment="1">
      <alignment horizontal="right" indent="3"/>
    </xf>
    <xf numFmtId="3" fontId="107" fillId="0" borderId="0" xfId="2673" applyNumberFormat="1" applyFont="1" applyBorder="1" applyAlignment="1"/>
    <xf numFmtId="43" fontId="107" fillId="0" borderId="0" xfId="2673" applyNumberFormat="1" applyFont="1" applyBorder="1" applyAlignment="1"/>
    <xf numFmtId="164" fontId="107" fillId="0" borderId="0" xfId="2673" applyNumberFormat="1" applyFont="1" applyBorder="1" applyAlignment="1"/>
    <xf numFmtId="200" fontId="69" fillId="0" borderId="0" xfId="2692" applyNumberFormat="1" applyFont="1" applyFill="1"/>
    <xf numFmtId="183" fontId="91" fillId="0" borderId="0" xfId="2681" applyNumberFormat="1" applyFont="1" applyBorder="1" applyAlignment="1">
      <alignment horizontal="center"/>
    </xf>
    <xf numFmtId="3" fontId="69" fillId="0" borderId="0" xfId="2681" applyNumberFormat="1" applyFont="1" applyBorder="1" applyAlignment="1">
      <alignment horizontal="center"/>
    </xf>
    <xf numFmtId="4" fontId="69" fillId="0" borderId="0" xfId="2681" applyNumberFormat="1" applyFont="1" applyBorder="1" applyAlignment="1">
      <alignment horizontal="center"/>
    </xf>
    <xf numFmtId="3" fontId="96" fillId="0" borderId="0" xfId="0" applyNumberFormat="1" applyFont="1" applyAlignment="1">
      <alignment horizontal="center"/>
    </xf>
    <xf numFmtId="4" fontId="91" fillId="0" borderId="0" xfId="2673" applyNumberFormat="1" applyFont="1" applyBorder="1" applyAlignment="1">
      <alignment horizontal="center"/>
    </xf>
    <xf numFmtId="3" fontId="69" fillId="0" borderId="0" xfId="2673" applyNumberFormat="1" applyFont="1" applyBorder="1" applyAlignment="1">
      <alignment horizontal="center"/>
    </xf>
    <xf numFmtId="4" fontId="69" fillId="0" borderId="0" xfId="2673" applyNumberFormat="1" applyFont="1" applyBorder="1" applyAlignment="1">
      <alignment horizontal="center"/>
    </xf>
    <xf numFmtId="3" fontId="91" fillId="0" borderId="0" xfId="2673" applyNumberFormat="1" applyFont="1" applyBorder="1" applyAlignment="1">
      <alignment horizontal="center"/>
    </xf>
    <xf numFmtId="0" fontId="94" fillId="0" borderId="0" xfId="0" applyFont="1" applyAlignment="1">
      <alignment horizontal="center"/>
    </xf>
    <xf numFmtId="0" fontId="94" fillId="0" borderId="0" xfId="0" applyFont="1"/>
    <xf numFmtId="0" fontId="31" fillId="0" borderId="1" xfId="2673" applyFont="1" applyBorder="1"/>
    <xf numFmtId="43" fontId="69" fillId="0" borderId="0" xfId="2692" applyFont="1" applyBorder="1" applyAlignment="1"/>
    <xf numFmtId="43" fontId="92" fillId="0" borderId="0" xfId="2692" applyFont="1" applyBorder="1" applyAlignment="1"/>
    <xf numFmtId="43" fontId="91" fillId="0" borderId="0" xfId="2692" applyFont="1" applyBorder="1" applyAlignment="1">
      <alignment horizontal="right" indent="1"/>
    </xf>
    <xf numFmtId="43" fontId="91" fillId="0" borderId="0" xfId="2692" applyFont="1" applyBorder="1" applyAlignment="1"/>
    <xf numFmtId="43" fontId="69" fillId="0" borderId="0" xfId="2692" applyFont="1" applyBorder="1" applyAlignment="1">
      <alignment horizontal="right" indent="1"/>
    </xf>
    <xf numFmtId="200" fontId="69" fillId="0" borderId="0" xfId="2692" applyNumberFormat="1" applyFont="1" applyBorder="1" applyAlignment="1"/>
    <xf numFmtId="200" fontId="94" fillId="0" borderId="2" xfId="2692" applyNumberFormat="1" applyFont="1" applyBorder="1" applyAlignment="1">
      <alignment horizontal="center" vertical="center" wrapText="1"/>
    </xf>
    <xf numFmtId="200" fontId="69" fillId="0" borderId="2" xfId="2692" applyNumberFormat="1" applyFont="1" applyBorder="1" applyAlignment="1">
      <alignment horizontal="center" vertical="center" wrapText="1"/>
    </xf>
    <xf numFmtId="200" fontId="94" fillId="0" borderId="0" xfId="2692" applyNumberFormat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center" vertical="center" wrapText="1"/>
    </xf>
    <xf numFmtId="200" fontId="69" fillId="0" borderId="0" xfId="2692" applyNumberFormat="1" applyFont="1" applyBorder="1" applyAlignment="1">
      <alignment horizontal="center" vertical="center"/>
    </xf>
    <xf numFmtId="200" fontId="92" fillId="0" borderId="0" xfId="2692" applyNumberFormat="1" applyFont="1" applyBorder="1" applyAlignment="1"/>
    <xf numFmtId="200" fontId="94" fillId="0" borderId="1" xfId="2692" applyNumberFormat="1" applyFont="1" applyBorder="1" applyAlignment="1">
      <alignment wrapText="1"/>
    </xf>
    <xf numFmtId="200" fontId="69" fillId="0" borderId="1" xfId="2692" applyNumberFormat="1" applyFont="1" applyBorder="1" applyAlignment="1"/>
    <xf numFmtId="200" fontId="69" fillId="0" borderId="1" xfId="2692" applyNumberFormat="1" applyFont="1" applyBorder="1" applyAlignment="1">
      <alignment horizontal="center" vertical="center"/>
    </xf>
    <xf numFmtId="200" fontId="94" fillId="0" borderId="0" xfId="2692" applyNumberFormat="1" applyFont="1" applyBorder="1" applyAlignment="1">
      <alignment wrapText="1"/>
    </xf>
    <xf numFmtId="200" fontId="91" fillId="0" borderId="0" xfId="2692" applyNumberFormat="1" applyFont="1" applyBorder="1" applyAlignment="1">
      <alignment horizontal="right" indent="1"/>
    </xf>
    <xf numFmtId="200" fontId="92" fillId="0" borderId="0" xfId="2692" quotePrefix="1" applyNumberFormat="1" applyFont="1" applyBorder="1" applyAlignment="1">
      <alignment horizontal="left"/>
    </xf>
    <xf numFmtId="200" fontId="69" fillId="0" borderId="0" xfId="2692" applyNumberFormat="1" applyFont="1" applyBorder="1" applyAlignment="1">
      <alignment horizontal="left"/>
    </xf>
    <xf numFmtId="200" fontId="94" fillId="0" borderId="0" xfId="2692" applyNumberFormat="1" applyFont="1"/>
    <xf numFmtId="0" fontId="94" fillId="0" borderId="0" xfId="2692" applyNumberFormat="1" applyFont="1" applyBorder="1" applyAlignment="1">
      <alignment horizontal="center" vertical="center" wrapText="1"/>
    </xf>
    <xf numFmtId="49" fontId="94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/>
    </xf>
    <xf numFmtId="49" fontId="96" fillId="0" borderId="0" xfId="0" applyNumberFormat="1" applyFont="1" applyBorder="1" applyAlignment="1">
      <alignment horizontal="left" wrapText="1"/>
    </xf>
    <xf numFmtId="43" fontId="91" fillId="0" borderId="0" xfId="2685" applyNumberFormat="1" applyFont="1" applyBorder="1" applyAlignment="1">
      <alignment horizontal="right" indent="1"/>
    </xf>
    <xf numFmtId="43" fontId="69" fillId="0" borderId="0" xfId="2685" applyNumberFormat="1" applyFont="1" applyBorder="1" applyAlignment="1">
      <alignment horizontal="right" indent="1"/>
    </xf>
    <xf numFmtId="43" fontId="99" fillId="0" borderId="0" xfId="2685" applyNumberFormat="1" applyFont="1" applyBorder="1" applyAlignment="1">
      <alignment horizontal="right" indent="1"/>
    </xf>
    <xf numFmtId="200" fontId="91" fillId="0" borderId="0" xfId="2685" applyNumberFormat="1" applyFont="1" applyBorder="1" applyAlignment="1"/>
    <xf numFmtId="200" fontId="69" fillId="0" borderId="0" xfId="2685" applyNumberFormat="1" applyFont="1" applyBorder="1" applyAlignment="1"/>
    <xf numFmtId="200" fontId="97" fillId="0" borderId="0" xfId="2685" applyNumberFormat="1" applyFont="1" applyBorder="1" applyAlignment="1"/>
    <xf numFmtId="200" fontId="99" fillId="0" borderId="0" xfId="2685" applyNumberFormat="1" applyFont="1" applyBorder="1" applyAlignment="1">
      <alignment horizontal="right"/>
    </xf>
    <xf numFmtId="200" fontId="69" fillId="0" borderId="0" xfId="2685" applyNumberFormat="1" applyFont="1" applyBorder="1" applyAlignment="1">
      <alignment horizontal="right"/>
    </xf>
    <xf numFmtId="200" fontId="104" fillId="0" borderId="0" xfId="2685" applyNumberFormat="1" applyFont="1" applyBorder="1" applyAlignment="1"/>
    <xf numFmtId="200" fontId="91" fillId="0" borderId="0" xfId="2685" applyNumberFormat="1" applyFont="1" applyBorder="1" applyAlignment="1">
      <alignment horizontal="right" indent="1"/>
    </xf>
    <xf numFmtId="200" fontId="69" fillId="0" borderId="0" xfId="2685" applyNumberFormat="1" applyFont="1" applyBorder="1" applyAlignment="1">
      <alignment horizontal="right" indent="1"/>
    </xf>
    <xf numFmtId="43" fontId="104" fillId="0" borderId="0" xfId="2692" applyFont="1" applyBorder="1" applyAlignment="1">
      <alignment horizontal="right" indent="1"/>
    </xf>
    <xf numFmtId="43" fontId="97" fillId="0" borderId="0" xfId="2692" applyFont="1" applyBorder="1" applyAlignment="1">
      <alignment horizontal="right" indent="1"/>
    </xf>
    <xf numFmtId="0" fontId="91" fillId="0" borderId="0" xfId="2679" applyNumberFormat="1" applyFont="1" applyFill="1" applyBorder="1" applyAlignment="1">
      <alignment horizontal="left"/>
    </xf>
    <xf numFmtId="0" fontId="69" fillId="0" borderId="0" xfId="2679" applyNumberFormat="1" applyFont="1" applyFill="1" applyBorder="1" applyAlignment="1">
      <alignment horizontal="left" indent="1"/>
    </xf>
    <xf numFmtId="200" fontId="69" fillId="0" borderId="0" xfId="2326" applyNumberFormat="1" applyFont="1" applyFill="1"/>
    <xf numFmtId="43" fontId="91" fillId="0" borderId="0" xfId="2692" applyFont="1" applyFill="1" applyAlignment="1">
      <alignment horizontal="center"/>
    </xf>
    <xf numFmtId="43" fontId="69" fillId="0" borderId="0" xfId="2692" applyFont="1" applyFill="1"/>
    <xf numFmtId="200" fontId="91" fillId="0" borderId="0" xfId="2326" applyNumberFormat="1" applyFont="1" applyFill="1"/>
    <xf numFmtId="43" fontId="91" fillId="0" borderId="0" xfId="2692" applyFont="1" applyFill="1"/>
    <xf numFmtId="200" fontId="91" fillId="0" borderId="0" xfId="2326" applyNumberFormat="1" applyFont="1" applyFill="1" applyAlignment="1">
      <alignment horizontal="right" indent="1"/>
    </xf>
    <xf numFmtId="200" fontId="69" fillId="0" borderId="0" xfId="2326" applyNumberFormat="1" applyFont="1" applyFill="1" applyAlignment="1">
      <alignment horizontal="right" indent="1"/>
    </xf>
    <xf numFmtId="43" fontId="91" fillId="0" borderId="0" xfId="2692" applyFont="1" applyFill="1" applyAlignment="1">
      <alignment horizontal="right" indent="1"/>
    </xf>
    <xf numFmtId="43" fontId="91" fillId="0" borderId="0" xfId="2692" applyFont="1" applyFill="1" applyAlignment="1">
      <alignment horizontal="right" indent="2"/>
    </xf>
    <xf numFmtId="43" fontId="69" fillId="0" borderId="0" xfId="2692" applyFont="1" applyFill="1" applyAlignment="1">
      <alignment horizontal="right" indent="1"/>
    </xf>
    <xf numFmtId="43" fontId="69" fillId="0" borderId="0" xfId="2692" applyFont="1" applyFill="1" applyAlignment="1">
      <alignment horizontal="right" indent="2"/>
    </xf>
    <xf numFmtId="0" fontId="91" fillId="0" borderId="0" xfId="2326" applyFont="1" applyFill="1" applyBorder="1" applyAlignment="1">
      <alignment horizontal="center"/>
    </xf>
    <xf numFmtId="0" fontId="92" fillId="0" borderId="0" xfId="2326" applyFont="1" applyFill="1" applyBorder="1" applyAlignment="1"/>
    <xf numFmtId="0" fontId="91" fillId="0" borderId="0" xfId="2326" applyFont="1" applyFill="1" applyBorder="1" applyAlignment="1">
      <alignment horizontal="left"/>
    </xf>
    <xf numFmtId="43" fontId="69" fillId="0" borderId="0" xfId="2692" applyFont="1" applyBorder="1"/>
    <xf numFmtId="43" fontId="69" fillId="0" borderId="0" xfId="2692" applyFont="1" applyBorder="1" applyAlignment="1">
      <alignment horizontal="center" vertical="center" wrapText="1"/>
    </xf>
    <xf numFmtId="43" fontId="102" fillId="0" borderId="0" xfId="2692" applyFont="1" applyBorder="1"/>
    <xf numFmtId="43" fontId="103" fillId="0" borderId="0" xfId="2692" applyFont="1" applyBorder="1"/>
    <xf numFmtId="43" fontId="103" fillId="0" borderId="0" xfId="2692" applyFont="1" applyBorder="1" applyAlignment="1">
      <alignment horizontal="right"/>
    </xf>
    <xf numFmtId="0" fontId="69" fillId="0" borderId="3" xfId="2683" applyNumberFormat="1" applyFont="1" applyBorder="1" applyAlignment="1">
      <alignment horizontal="center" vertical="center" wrapText="1"/>
    </xf>
    <xf numFmtId="0" fontId="69" fillId="0" borderId="3" xfId="2683" applyNumberFormat="1" applyFont="1" applyBorder="1" applyAlignment="1">
      <alignment horizontal="center" vertical="center" wrapText="1"/>
    </xf>
    <xf numFmtId="43" fontId="94" fillId="0" borderId="0" xfId="2692" applyFont="1"/>
    <xf numFmtId="43" fontId="91" fillId="0" borderId="0" xfId="2692" applyFont="1" applyFill="1" applyAlignment="1">
      <alignment horizontal="right"/>
    </xf>
    <xf numFmtId="43" fontId="69" fillId="0" borderId="0" xfId="2692" applyFont="1" applyFill="1" applyAlignment="1">
      <alignment horizontal="right"/>
    </xf>
    <xf numFmtId="200" fontId="91" fillId="0" borderId="0" xfId="2326" applyNumberFormat="1" applyFont="1" applyFill="1" applyAlignment="1">
      <alignment horizontal="right"/>
    </xf>
    <xf numFmtId="200" fontId="69" fillId="0" borderId="0" xfId="2326" applyNumberFormat="1" applyFont="1" applyFill="1" applyAlignment="1">
      <alignment horizontal="right"/>
    </xf>
    <xf numFmtId="200" fontId="91" fillId="0" borderId="0" xfId="2681" applyNumberFormat="1" applyFont="1" applyBorder="1" applyAlignment="1">
      <alignment horizontal="center"/>
    </xf>
    <xf numFmtId="200" fontId="69" fillId="0" borderId="0" xfId="2681" applyNumberFormat="1" applyFont="1" applyBorder="1" applyAlignment="1">
      <alignment horizontal="center"/>
    </xf>
    <xf numFmtId="200" fontId="69" fillId="0" borderId="0" xfId="2681" applyNumberFormat="1" applyFont="1" applyFill="1" applyBorder="1" applyAlignment="1">
      <alignment horizontal="center"/>
    </xf>
    <xf numFmtId="200" fontId="91" fillId="0" borderId="0" xfId="2681" applyNumberFormat="1" applyFont="1" applyFill="1" applyBorder="1" applyAlignment="1">
      <alignment horizontal="center"/>
    </xf>
    <xf numFmtId="200" fontId="94" fillId="0" borderId="0" xfId="2686" applyNumberFormat="1" applyFont="1" applyAlignment="1">
      <alignment horizontal="center"/>
    </xf>
    <xf numFmtId="43" fontId="91" fillId="0" borderId="0" xfId="2692" applyFont="1" applyBorder="1" applyAlignment="1">
      <alignment horizontal="center"/>
    </xf>
    <xf numFmtId="43" fontId="69" fillId="0" borderId="0" xfId="2692" applyFont="1" applyFill="1" applyBorder="1" applyAlignment="1">
      <alignment horizontal="center"/>
    </xf>
    <xf numFmtId="43" fontId="69" fillId="0" borderId="0" xfId="2692" applyFont="1" applyBorder="1" applyAlignment="1">
      <alignment horizontal="center"/>
    </xf>
    <xf numFmtId="43" fontId="91" fillId="0" borderId="0" xfId="2692" applyFont="1" applyFill="1" applyBorder="1" applyAlignment="1">
      <alignment horizontal="center"/>
    </xf>
    <xf numFmtId="43" fontId="94" fillId="0" borderId="0" xfId="2692" applyFont="1" applyAlignment="1">
      <alignment horizontal="center"/>
    </xf>
    <xf numFmtId="200" fontId="69" fillId="0" borderId="0" xfId="2672" applyNumberFormat="1" applyFont="1"/>
    <xf numFmtId="200" fontId="91" fillId="0" borderId="0" xfId="2672" applyNumberFormat="1" applyFont="1" applyAlignment="1">
      <alignment horizontal="right" indent="2"/>
    </xf>
    <xf numFmtId="200" fontId="69" fillId="0" borderId="0" xfId="2672" applyNumberFormat="1" applyFont="1" applyAlignment="1">
      <alignment horizontal="right" indent="2"/>
    </xf>
    <xf numFmtId="43" fontId="91" fillId="0" borderId="0" xfId="2692" applyFont="1" applyAlignment="1">
      <alignment horizontal="right" indent="1"/>
    </xf>
    <xf numFmtId="43" fontId="69" fillId="0" borderId="0" xfId="2692" applyFont="1" applyAlignment="1">
      <alignment horizontal="right" indent="1"/>
    </xf>
    <xf numFmtId="0" fontId="91" fillId="0" borderId="0" xfId="2663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9" fillId="0" borderId="0" xfId="2710" applyFont="1" applyFill="1"/>
    <xf numFmtId="0" fontId="96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1" fillId="0" borderId="0" xfId="0" applyFont="1" applyFill="1" applyBorder="1" applyAlignment="1">
      <alignment horizontal="left" vertical="center" wrapText="1"/>
    </xf>
    <xf numFmtId="43" fontId="96" fillId="0" borderId="0" xfId="2692" applyFont="1" applyAlignment="1">
      <alignment horizontal="center" vertical="center"/>
    </xf>
    <xf numFmtId="0" fontId="94" fillId="0" borderId="0" xfId="0" applyFont="1" applyBorder="1"/>
    <xf numFmtId="0" fontId="91" fillId="0" borderId="0" xfId="0" applyFont="1" applyAlignment="1">
      <alignment horizontal="left" vertical="center" wrapText="1"/>
    </xf>
    <xf numFmtId="4" fontId="91" fillId="0" borderId="0" xfId="0" applyNumberFormat="1" applyFont="1" applyFill="1" applyBorder="1" applyAlignment="1">
      <alignment vertical="center"/>
    </xf>
    <xf numFmtId="0" fontId="108" fillId="0" borderId="0" xfId="0" applyFont="1"/>
    <xf numFmtId="0" fontId="69" fillId="0" borderId="0" xfId="2711" applyNumberFormat="1" applyFont="1" applyFill="1" applyAlignment="1">
      <alignment wrapText="1"/>
    </xf>
    <xf numFmtId="0" fontId="94" fillId="0" borderId="0" xfId="0" applyFont="1" applyAlignment="1">
      <alignment horizontal="left" wrapText="1"/>
    </xf>
    <xf numFmtId="0" fontId="94" fillId="0" borderId="0" xfId="0" applyFont="1" applyBorder="1" applyAlignment="1">
      <alignment horizontal="left" vertical="center" wrapText="1"/>
    </xf>
    <xf numFmtId="0" fontId="94" fillId="0" borderId="0" xfId="0" applyFont="1" applyBorder="1" applyAlignment="1">
      <alignment horizontal="left" wrapText="1"/>
    </xf>
    <xf numFmtId="0" fontId="96" fillId="0" borderId="0" xfId="0" applyFont="1" applyAlignment="1">
      <alignment wrapText="1"/>
    </xf>
    <xf numFmtId="0" fontId="109" fillId="0" borderId="0" xfId="0" applyFont="1"/>
    <xf numFmtId="0" fontId="103" fillId="0" borderId="0" xfId="2681" applyFont="1" applyFill="1" applyBorder="1" applyAlignment="1">
      <alignment horizontal="center"/>
    </xf>
    <xf numFmtId="0" fontId="110" fillId="0" borderId="0" xfId="2681" applyNumberFormat="1" applyFont="1" applyFill="1" applyBorder="1" applyAlignment="1">
      <alignment horizontal="right"/>
    </xf>
    <xf numFmtId="0" fontId="108" fillId="0" borderId="0" xfId="2710" applyFont="1" applyFill="1"/>
    <xf numFmtId="0" fontId="91" fillId="0" borderId="2" xfId="2681" applyFont="1" applyFill="1" applyBorder="1" applyAlignment="1">
      <alignment vertical="center" wrapText="1"/>
    </xf>
    <xf numFmtId="0" fontId="91" fillId="0" borderId="0" xfId="2681" applyFont="1" applyFill="1" applyBorder="1" applyAlignment="1">
      <alignment vertical="center" wrapText="1"/>
    </xf>
    <xf numFmtId="43" fontId="96" fillId="0" borderId="0" xfId="2692" applyFont="1" applyAlignment="1">
      <alignment horizontal="right"/>
    </xf>
    <xf numFmtId="164" fontId="109" fillId="0" borderId="0" xfId="2710" applyNumberFormat="1" applyFont="1" applyFill="1"/>
    <xf numFmtId="43" fontId="109" fillId="0" borderId="0" xfId="2710" applyNumberFormat="1" applyFont="1" applyFill="1"/>
    <xf numFmtId="0" fontId="96" fillId="0" borderId="0" xfId="0" applyFont="1" applyAlignment="1">
      <alignment horizontal="left" wrapText="1"/>
    </xf>
    <xf numFmtId="43" fontId="94" fillId="0" borderId="0" xfId="2692" applyFont="1" applyAlignment="1">
      <alignment horizontal="right"/>
    </xf>
    <xf numFmtId="0" fontId="69" fillId="0" borderId="0" xfId="2681" applyFont="1" applyFill="1" applyBorder="1" applyAlignment="1">
      <alignment vertical="center" wrapText="1"/>
    </xf>
    <xf numFmtId="43" fontId="96" fillId="0" borderId="0" xfId="0" applyNumberFormat="1" applyFont="1"/>
    <xf numFmtId="164" fontId="96" fillId="0" borderId="0" xfId="2692" applyNumberFormat="1" applyFont="1"/>
    <xf numFmtId="0" fontId="96" fillId="0" borderId="0" xfId="0" applyFont="1" applyAlignment="1">
      <alignment horizontal="center"/>
    </xf>
    <xf numFmtId="0" fontId="96" fillId="0" borderId="0" xfId="0" applyFont="1" applyAlignment="1">
      <alignment horizontal="right"/>
    </xf>
    <xf numFmtId="0" fontId="111" fillId="0" borderId="0" xfId="0" applyFont="1" applyAlignment="1">
      <alignment wrapText="1"/>
    </xf>
    <xf numFmtId="43" fontId="111" fillId="0" borderId="0" xfId="2692" applyFont="1" applyAlignment="1">
      <alignment horizontal="right"/>
    </xf>
    <xf numFmtId="0" fontId="111" fillId="0" borderId="0" xfId="0" applyFont="1"/>
    <xf numFmtId="164" fontId="112" fillId="0" borderId="0" xfId="2710" applyNumberFormat="1" applyFont="1" applyFill="1"/>
    <xf numFmtId="43" fontId="112" fillId="0" borderId="0" xfId="2710" applyNumberFormat="1" applyFont="1" applyFill="1"/>
    <xf numFmtId="0" fontId="111" fillId="0" borderId="0" xfId="0" applyFont="1" applyAlignment="1">
      <alignment horizontal="center"/>
    </xf>
    <xf numFmtId="43" fontId="94" fillId="0" borderId="0" xfId="2692" applyFont="1" applyAlignment="1">
      <alignment horizontal="center" vertical="center"/>
    </xf>
    <xf numFmtId="200" fontId="91" fillId="0" borderId="0" xfId="2692" applyNumberFormat="1" applyFont="1" applyFill="1" applyBorder="1" applyAlignment="1">
      <alignment horizontal="center" vertical="center"/>
    </xf>
    <xf numFmtId="0" fontId="106" fillId="0" borderId="0" xfId="0" applyFont="1" applyFill="1"/>
    <xf numFmtId="0" fontId="96" fillId="0" borderId="0" xfId="0" applyFont="1" applyFill="1" applyBorder="1" applyAlignment="1">
      <alignment horizontal="center" wrapText="1"/>
    </xf>
    <xf numFmtId="200" fontId="96" fillId="0" borderId="0" xfId="2692" applyNumberFormat="1" applyFont="1" applyBorder="1" applyAlignment="1">
      <alignment horizontal="center" wrapText="1"/>
    </xf>
    <xf numFmtId="200" fontId="96" fillId="0" borderId="0" xfId="2692" applyNumberFormat="1" applyFont="1" applyBorder="1" applyAlignment="1">
      <alignment wrapText="1"/>
    </xf>
    <xf numFmtId="200" fontId="94" fillId="0" borderId="0" xfId="2692" applyNumberFormat="1" applyFont="1" applyBorder="1" applyAlignment="1">
      <alignment horizontal="left" wrapText="1" indent="1"/>
    </xf>
    <xf numFmtId="200" fontId="96" fillId="0" borderId="0" xfId="2692" applyNumberFormat="1" applyFont="1" applyBorder="1"/>
    <xf numFmtId="200" fontId="69" fillId="0" borderId="0" xfId="2326" applyNumberFormat="1" applyFont="1" applyAlignment="1">
      <alignment horizontal="right" vertical="center"/>
    </xf>
    <xf numFmtId="43" fontId="69" fillId="0" borderId="0" xfId="2692" applyFont="1" applyAlignment="1">
      <alignment horizontal="left" vertical="center"/>
    </xf>
    <xf numFmtId="200" fontId="69" fillId="0" borderId="0" xfId="2326" applyNumberFormat="1" applyFont="1" applyBorder="1" applyAlignment="1">
      <alignment horizontal="right" vertical="center"/>
    </xf>
    <xf numFmtId="43" fontId="69" fillId="0" borderId="0" xfId="2692" applyFont="1" applyBorder="1" applyAlignment="1">
      <alignment horizontal="left" vertical="center"/>
    </xf>
    <xf numFmtId="200" fontId="69" fillId="0" borderId="0" xfId="2326" applyNumberFormat="1" applyFont="1" applyBorder="1" applyAlignment="1">
      <alignment vertical="center"/>
    </xf>
    <xf numFmtId="200" fontId="91" fillId="0" borderId="0" xfId="2410" applyNumberFormat="1" applyFont="1" applyFill="1" applyBorder="1" applyAlignment="1"/>
    <xf numFmtId="200" fontId="91" fillId="0" borderId="0" xfId="2434" applyNumberFormat="1" applyFont="1" applyFill="1" applyAlignment="1"/>
    <xf numFmtId="43" fontId="91" fillId="0" borderId="0" xfId="2692" applyFont="1" applyFill="1" applyAlignment="1"/>
    <xf numFmtId="200" fontId="69" fillId="0" borderId="0" xfId="2410" applyNumberFormat="1" applyFont="1" applyFill="1" applyBorder="1" applyAlignment="1"/>
    <xf numFmtId="200" fontId="69" fillId="0" borderId="0" xfId="2410" applyNumberFormat="1" applyFont="1" applyFill="1" applyAlignment="1"/>
    <xf numFmtId="43" fontId="69" fillId="0" borderId="0" xfId="2692" applyFont="1" applyFill="1" applyAlignment="1"/>
    <xf numFmtId="200" fontId="91" fillId="0" borderId="0" xfId="2410" applyNumberFormat="1" applyFont="1" applyFill="1" applyAlignment="1"/>
    <xf numFmtId="2" fontId="91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 vertical="center"/>
    </xf>
    <xf numFmtId="49" fontId="94" fillId="0" borderId="0" xfId="0" applyNumberFormat="1" applyFont="1" applyBorder="1" applyAlignment="1">
      <alignment vertical="center" wrapText="1"/>
    </xf>
    <xf numFmtId="4" fontId="91" fillId="0" borderId="0" xfId="2664" applyNumberFormat="1" applyFont="1" applyFill="1" applyBorder="1" applyAlignment="1">
      <alignment horizontal="center" vertical="center"/>
    </xf>
    <xf numFmtId="0" fontId="69" fillId="0" borderId="0" xfId="2664" applyFont="1" applyFill="1" applyAlignment="1">
      <alignment horizontal="center" vertical="center"/>
    </xf>
    <xf numFmtId="4" fontId="69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/>
    </xf>
    <xf numFmtId="3" fontId="69" fillId="0" borderId="0" xfId="2664" applyNumberFormat="1" applyFont="1" applyFill="1" applyBorder="1" applyAlignment="1">
      <alignment horizontal="center"/>
    </xf>
    <xf numFmtId="0" fontId="113" fillId="0" borderId="0" xfId="0" applyFont="1" applyAlignment="1"/>
    <xf numFmtId="0" fontId="113" fillId="0" borderId="2" xfId="0" applyFont="1" applyBorder="1" applyAlignment="1"/>
    <xf numFmtId="200" fontId="94" fillId="0" borderId="0" xfId="2692" applyNumberFormat="1" applyFont="1" applyAlignment="1">
      <alignment horizontal="center" vertical="center"/>
    </xf>
    <xf numFmtId="200" fontId="96" fillId="0" borderId="0" xfId="2692" applyNumberFormat="1" applyFont="1" applyAlignment="1">
      <alignment horizontal="center" vertical="center"/>
    </xf>
    <xf numFmtId="200" fontId="109" fillId="0" borderId="0" xfId="2692" applyNumberFormat="1" applyFont="1" applyAlignment="1">
      <alignment horizontal="center" vertical="center"/>
    </xf>
    <xf numFmtId="200" fontId="111" fillId="0" borderId="0" xfId="2692" applyNumberFormat="1" applyFont="1" applyAlignment="1">
      <alignment horizontal="center" vertical="center"/>
    </xf>
    <xf numFmtId="43" fontId="111" fillId="0" borderId="0" xfId="2692" applyFont="1" applyAlignment="1">
      <alignment horizontal="center" vertical="center"/>
    </xf>
    <xf numFmtId="3" fontId="96" fillId="0" borderId="0" xfId="0" applyNumberFormat="1" applyFont="1" applyAlignment="1">
      <alignment horizontal="center" vertical="center" wrapText="1"/>
    </xf>
    <xf numFmtId="4" fontId="91" fillId="0" borderId="0" xfId="2673" applyNumberFormat="1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3" fontId="69" fillId="0" borderId="0" xfId="2673" applyNumberFormat="1" applyFont="1" applyBorder="1" applyAlignment="1">
      <alignment horizontal="center" vertical="center"/>
    </xf>
    <xf numFmtId="4" fontId="69" fillId="0" borderId="0" xfId="2673" applyNumberFormat="1" applyFont="1" applyBorder="1" applyAlignment="1">
      <alignment horizontal="center" vertical="center"/>
    </xf>
    <xf numFmtId="200" fontId="96" fillId="0" borderId="0" xfId="0" applyNumberFormat="1" applyFont="1" applyAlignment="1">
      <alignment horizontal="center" vertical="center"/>
    </xf>
    <xf numFmtId="43" fontId="91" fillId="0" borderId="0" xfId="2692" applyFont="1" applyBorder="1" applyAlignment="1">
      <alignment horizontal="center" vertical="center"/>
    </xf>
    <xf numFmtId="200" fontId="69" fillId="0" borderId="0" xfId="2673" applyNumberFormat="1" applyFont="1" applyBorder="1" applyAlignment="1">
      <alignment horizontal="center" vertical="center"/>
    </xf>
    <xf numFmtId="200" fontId="94" fillId="0" borderId="0" xfId="0" applyNumberFormat="1" applyFont="1" applyAlignment="1">
      <alignment horizontal="center" vertical="center"/>
    </xf>
    <xf numFmtId="43" fontId="69" fillId="0" borderId="0" xfId="2692" applyFont="1" applyBorder="1" applyAlignment="1">
      <alignment horizontal="center" vertical="center"/>
    </xf>
    <xf numFmtId="183" fontId="69" fillId="0" borderId="0" xfId="2673" applyNumberFormat="1" applyFont="1" applyBorder="1" applyAlignment="1"/>
    <xf numFmtId="0" fontId="106" fillId="0" borderId="0" xfId="0" applyFont="1" applyFill="1" applyAlignment="1">
      <alignment vertical="center" wrapText="1"/>
    </xf>
    <xf numFmtId="0" fontId="106" fillId="0" borderId="2" xfId="0" applyFont="1" applyFill="1" applyBorder="1" applyAlignment="1">
      <alignment vertical="center"/>
    </xf>
    <xf numFmtId="43" fontId="69" fillId="0" borderId="0" xfId="2692" applyFont="1" applyFill="1" applyAlignment="1">
      <alignment horizontal="right" vertical="center"/>
    </xf>
    <xf numFmtId="200" fontId="91" fillId="0" borderId="0" xfId="0" applyNumberFormat="1" applyFont="1" applyFill="1" applyAlignment="1">
      <alignment horizontal="right" vertical="center"/>
    </xf>
    <xf numFmtId="200" fontId="91" fillId="0" borderId="0" xfId="0" applyNumberFormat="1" applyFont="1" applyFill="1" applyBorder="1" applyAlignment="1">
      <alignment horizontal="center" vertical="center"/>
    </xf>
    <xf numFmtId="43" fontId="91" fillId="0" borderId="0" xfId="2692" applyFont="1" applyFill="1" applyAlignment="1">
      <alignment horizontal="center" vertical="center"/>
    </xf>
    <xf numFmtId="200" fontId="69" fillId="0" borderId="0" xfId="0" applyNumberFormat="1" applyFont="1" applyFill="1" applyAlignment="1">
      <alignment horizontal="center" vertical="center"/>
    </xf>
    <xf numFmtId="43" fontId="69" fillId="0" borderId="0" xfId="2692" applyFont="1" applyFill="1" applyAlignment="1">
      <alignment horizontal="center" vertical="center"/>
    </xf>
    <xf numFmtId="200" fontId="99" fillId="0" borderId="0" xfId="0" applyNumberFormat="1" applyFont="1" applyFill="1" applyAlignment="1">
      <alignment horizontal="center" vertical="center"/>
    </xf>
    <xf numFmtId="43" fontId="99" fillId="0" borderId="0" xfId="2692" applyFont="1" applyFill="1" applyAlignment="1">
      <alignment horizontal="center" vertical="center"/>
    </xf>
    <xf numFmtId="200" fontId="91" fillId="0" borderId="0" xfId="0" applyNumberFormat="1" applyFont="1" applyFill="1" applyAlignment="1">
      <alignment horizontal="center" vertical="center"/>
    </xf>
    <xf numFmtId="3" fontId="91" fillId="0" borderId="0" xfId="2326" applyNumberFormat="1" applyFont="1" applyFill="1" applyBorder="1" applyAlignment="1">
      <alignment horizontal="right"/>
    </xf>
    <xf numFmtId="4" fontId="91" fillId="0" borderId="0" xfId="2326" applyNumberFormat="1" applyFont="1" applyFill="1" applyBorder="1" applyAlignment="1">
      <alignment horizontal="right"/>
    </xf>
    <xf numFmtId="183" fontId="91" fillId="0" borderId="0" xfId="2326" applyNumberFormat="1" applyFont="1" applyFill="1" applyBorder="1" applyAlignment="1">
      <alignment horizontal="right"/>
    </xf>
    <xf numFmtId="3" fontId="69" fillId="0" borderId="0" xfId="2326" applyNumberFormat="1" applyFont="1" applyFill="1" applyBorder="1" applyAlignment="1">
      <alignment horizontal="right"/>
    </xf>
    <xf numFmtId="4" fontId="69" fillId="0" borderId="0" xfId="2326" applyNumberFormat="1" applyFont="1" applyFill="1" applyBorder="1" applyAlignment="1">
      <alignment horizontal="right"/>
    </xf>
    <xf numFmtId="3" fontId="99" fillId="0" borderId="0" xfId="2326" applyNumberFormat="1" applyFont="1" applyFill="1" applyBorder="1" applyAlignment="1">
      <alignment horizontal="right"/>
    </xf>
    <xf numFmtId="4" fontId="99" fillId="0" borderId="0" xfId="2326" applyNumberFormat="1" applyFont="1" applyFill="1" applyBorder="1" applyAlignment="1">
      <alignment horizontal="right"/>
    </xf>
    <xf numFmtId="183" fontId="99" fillId="0" borderId="0" xfId="2326" applyNumberFormat="1" applyFont="1" applyFill="1" applyBorder="1" applyAlignment="1">
      <alignment horizontal="right"/>
    </xf>
    <xf numFmtId="3" fontId="99" fillId="0" borderId="0" xfId="2326" applyNumberFormat="1" applyFont="1" applyBorder="1" applyAlignment="1">
      <alignment horizontal="right"/>
    </xf>
    <xf numFmtId="183" fontId="99" fillId="0" borderId="0" xfId="2326" applyNumberFormat="1" applyFont="1" applyBorder="1" applyAlignment="1">
      <alignment horizontal="right"/>
    </xf>
    <xf numFmtId="3" fontId="69" fillId="0" borderId="0" xfId="2326" applyNumberFormat="1" applyFont="1" applyAlignment="1">
      <alignment horizontal="right"/>
    </xf>
    <xf numFmtId="183" fontId="91" fillId="0" borderId="0" xfId="2326" applyNumberFormat="1" applyFont="1" applyBorder="1" applyAlignment="1">
      <alignment horizontal="right"/>
    </xf>
    <xf numFmtId="3" fontId="69" fillId="0" borderId="0" xfId="2326" applyNumberFormat="1" applyFont="1" applyBorder="1" applyAlignment="1">
      <alignment horizontal="right" wrapText="1"/>
    </xf>
    <xf numFmtId="3" fontId="103" fillId="0" borderId="0" xfId="2692" applyNumberFormat="1" applyFont="1" applyFill="1" applyBorder="1" applyAlignment="1">
      <alignment horizontal="right"/>
    </xf>
    <xf numFmtId="0" fontId="96" fillId="0" borderId="0" xfId="0" applyFont="1" applyFill="1" applyBorder="1" applyAlignment="1">
      <alignment vertical="center" wrapText="1"/>
    </xf>
    <xf numFmtId="0" fontId="94" fillId="0" borderId="0" xfId="0" applyFont="1" applyFill="1" applyBorder="1" applyAlignment="1">
      <alignment vertical="center" wrapText="1"/>
    </xf>
    <xf numFmtId="0" fontId="94" fillId="0" borderId="0" xfId="0" applyFont="1" applyBorder="1" applyAlignment="1">
      <alignment vertical="center" wrapText="1"/>
    </xf>
    <xf numFmtId="0" fontId="96" fillId="0" borderId="0" xfId="0" applyFont="1" applyBorder="1" applyAlignment="1">
      <alignment vertical="center" wrapText="1"/>
    </xf>
    <xf numFmtId="0" fontId="96" fillId="0" borderId="0" xfId="0" applyFont="1" applyBorder="1" applyAlignment="1">
      <alignment horizontal="left" vertical="center"/>
    </xf>
    <xf numFmtId="201" fontId="96" fillId="0" borderId="0" xfId="2692" applyNumberFormat="1" applyFont="1" applyFill="1" applyBorder="1" applyAlignment="1">
      <alignment horizontal="left" vertical="center" wrapText="1"/>
    </xf>
    <xf numFmtId="43" fontId="31" fillId="0" borderId="0" xfId="2692" applyFont="1" applyFill="1"/>
    <xf numFmtId="43" fontId="69" fillId="0" borderId="0" xfId="0" applyNumberFormat="1" applyFont="1" applyFill="1"/>
    <xf numFmtId="43" fontId="69" fillId="0" borderId="0" xfId="0" applyNumberFormat="1" applyFont="1" applyFill="1" applyAlignment="1">
      <alignment horizontal="right" indent="2"/>
    </xf>
    <xf numFmtId="43" fontId="91" fillId="0" borderId="0" xfId="2692" applyNumberFormat="1" applyFont="1" applyFill="1" applyBorder="1" applyAlignment="1">
      <alignment horizontal="center" vertical="center"/>
    </xf>
    <xf numFmtId="43" fontId="94" fillId="0" borderId="0" xfId="2692" applyNumberFormat="1" applyFont="1" applyAlignment="1">
      <alignment horizontal="center" vertical="center"/>
    </xf>
    <xf numFmtId="43" fontId="0" fillId="0" borderId="0" xfId="0" applyNumberFormat="1"/>
    <xf numFmtId="43" fontId="96" fillId="0" borderId="0" xfId="2692" applyNumberFormat="1" applyFont="1" applyAlignment="1">
      <alignment horizontal="center" vertical="center"/>
    </xf>
    <xf numFmtId="200" fontId="109" fillId="0" borderId="0" xfId="0" applyNumberFormat="1" applyFont="1"/>
    <xf numFmtId="200" fontId="96" fillId="0" borderId="0" xfId="0" applyNumberFormat="1" applyFont="1"/>
    <xf numFmtId="43" fontId="96" fillId="0" borderId="0" xfId="2692" applyFont="1"/>
    <xf numFmtId="0" fontId="114" fillId="0" borderId="0" xfId="0" applyFont="1" applyFill="1"/>
    <xf numFmtId="43" fontId="94" fillId="0" borderId="0" xfId="2692" applyFont="1" applyBorder="1" applyAlignment="1">
      <alignment horizontal="left" indent="1"/>
    </xf>
    <xf numFmtId="43" fontId="108" fillId="0" borderId="0" xfId="2692" applyFont="1" applyBorder="1"/>
    <xf numFmtId="200" fontId="94" fillId="0" borderId="0" xfId="2668" applyNumberFormat="1" applyFont="1" applyAlignment="1">
      <alignment horizontal="center"/>
    </xf>
    <xf numFmtId="200" fontId="94" fillId="0" borderId="0" xfId="2668" applyNumberFormat="1" applyFont="1" applyAlignment="1">
      <alignment horizontal="right"/>
    </xf>
    <xf numFmtId="200" fontId="94" fillId="0" borderId="0" xfId="2692" applyNumberFormat="1" applyFont="1" applyAlignment="1">
      <alignment horizontal="right" vertical="center"/>
    </xf>
    <xf numFmtId="200" fontId="69" fillId="0" borderId="0" xfId="2692" applyNumberFormat="1" applyFont="1" applyFill="1" applyBorder="1" applyAlignment="1">
      <alignment horizontal="right" vertical="center"/>
    </xf>
    <xf numFmtId="200" fontId="69" fillId="0" borderId="0" xfId="2410" applyNumberFormat="1" applyFont="1" applyFill="1" applyBorder="1" applyAlignment="1">
      <alignment horizontal="right"/>
    </xf>
    <xf numFmtId="200" fontId="31" fillId="0" borderId="0" xfId="0" applyNumberFormat="1" applyFont="1" applyFill="1"/>
    <xf numFmtId="202" fontId="31" fillId="0" borderId="0" xfId="0" applyNumberFormat="1" applyFont="1" applyFill="1"/>
    <xf numFmtId="43" fontId="94" fillId="0" borderId="0" xfId="0" applyNumberFormat="1" applyFont="1"/>
    <xf numFmtId="2" fontId="91" fillId="0" borderId="0" xfId="2664" applyNumberFormat="1" applyFont="1" applyFill="1" applyBorder="1" applyAlignment="1">
      <alignment horizontal="center"/>
    </xf>
    <xf numFmtId="0" fontId="93" fillId="0" borderId="0" xfId="2678" applyNumberFormat="1" applyFont="1" applyBorder="1" applyAlignment="1"/>
    <xf numFmtId="0" fontId="93" fillId="0" borderId="0" xfId="2684" applyNumberFormat="1" applyFont="1" applyBorder="1" applyAlignment="1"/>
    <xf numFmtId="0" fontId="93" fillId="0" borderId="0" xfId="1" applyFont="1" applyAlignment="1">
      <alignment horizontal="center"/>
    </xf>
    <xf numFmtId="0" fontId="69" fillId="0" borderId="1" xfId="1" applyFont="1" applyBorder="1" applyAlignment="1">
      <alignment horizontal="center" vertical="center" wrapText="1"/>
    </xf>
    <xf numFmtId="0" fontId="91" fillId="0" borderId="0" xfId="1" applyFont="1" applyBorder="1" applyAlignment="1">
      <alignment horizontal="left"/>
    </xf>
    <xf numFmtId="0" fontId="92" fillId="0" borderId="1" xfId="1" applyFont="1" applyBorder="1" applyAlignment="1">
      <alignment horizontal="right"/>
    </xf>
    <xf numFmtId="0" fontId="69" fillId="0" borderId="3" xfId="1" applyFont="1" applyBorder="1" applyAlignment="1">
      <alignment horizontal="center" vertical="center"/>
    </xf>
    <xf numFmtId="0" fontId="69" fillId="0" borderId="3" xfId="1" applyFont="1" applyBorder="1" applyAlignment="1">
      <alignment horizontal="center" vertical="center" wrapText="1"/>
    </xf>
    <xf numFmtId="0" fontId="69" fillId="0" borderId="2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4" fontId="91" fillId="0" borderId="0" xfId="2326" applyNumberFormat="1" applyFont="1" applyFill="1" applyBorder="1" applyAlignment="1">
      <alignment horizontal="center"/>
    </xf>
    <xf numFmtId="4" fontId="69" fillId="0" borderId="0" xfId="2326" applyNumberFormat="1" applyFont="1" applyFill="1" applyBorder="1" applyAlignment="1">
      <alignment horizontal="center"/>
    </xf>
    <xf numFmtId="4" fontId="99" fillId="0" borderId="0" xfId="2326" applyNumberFormat="1" applyFont="1" applyFill="1" applyBorder="1" applyAlignment="1">
      <alignment horizontal="center"/>
    </xf>
    <xf numFmtId="0" fontId="93" fillId="0" borderId="0" xfId="0" applyFont="1" applyFill="1" applyAlignment="1">
      <alignment horizontal="center"/>
    </xf>
    <xf numFmtId="0" fontId="69" fillId="0" borderId="3" xfId="2683" applyNumberFormat="1" applyFont="1" applyBorder="1" applyAlignment="1">
      <alignment horizontal="center" vertical="center" wrapText="1"/>
    </xf>
    <xf numFmtId="0" fontId="93" fillId="0" borderId="0" xfId="2678" applyNumberFormat="1" applyFont="1" applyBorder="1" applyAlignment="1">
      <alignment horizontal="center"/>
    </xf>
    <xf numFmtId="0" fontId="93" fillId="0" borderId="0" xfId="2684" applyNumberFormat="1" applyFont="1" applyBorder="1" applyAlignment="1">
      <alignment horizontal="center"/>
    </xf>
    <xf numFmtId="0" fontId="69" fillId="0" borderId="3" xfId="2666" applyFont="1" applyFill="1" applyBorder="1" applyAlignment="1">
      <alignment horizontal="center" vertical="center"/>
    </xf>
    <xf numFmtId="0" fontId="69" fillId="0" borderId="3" xfId="2666" quotePrefix="1" applyFont="1" applyFill="1" applyBorder="1" applyAlignment="1">
      <alignment horizontal="center" vertical="center"/>
    </xf>
    <xf numFmtId="0" fontId="93" fillId="0" borderId="0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3" fillId="0" borderId="0" xfId="2663" applyNumberFormat="1" applyFont="1" applyFill="1" applyBorder="1" applyAlignment="1">
      <alignment horizontal="center" vertical="center"/>
    </xf>
    <xf numFmtId="0" fontId="108" fillId="0" borderId="1" xfId="2710" applyFont="1" applyFill="1" applyBorder="1" applyAlignment="1">
      <alignment horizontal="center"/>
    </xf>
    <xf numFmtId="0" fontId="93" fillId="0" borderId="0" xfId="2663" applyNumberFormat="1" applyFont="1" applyFill="1" applyBorder="1" applyAlignment="1">
      <alignment horizontal="center"/>
    </xf>
    <xf numFmtId="0" fontId="93" fillId="0" borderId="0" xfId="2690" applyNumberFormat="1" applyFont="1" applyFill="1" applyAlignment="1">
      <alignment horizontal="center"/>
    </xf>
    <xf numFmtId="0" fontId="69" fillId="0" borderId="2" xfId="1" applyFont="1" applyBorder="1" applyAlignment="1">
      <alignment horizontal="center" vertical="center"/>
    </xf>
    <xf numFmtId="0" fontId="69" fillId="0" borderId="1" xfId="1" applyFont="1" applyBorder="1" applyAlignment="1">
      <alignment horizontal="center" vertical="center"/>
    </xf>
    <xf numFmtId="0" fontId="93" fillId="0" borderId="0" xfId="2326" applyNumberFormat="1" applyFont="1" applyAlignment="1">
      <alignment horizontal="center"/>
    </xf>
    <xf numFmtId="0" fontId="93" fillId="0" borderId="0" xfId="2410" applyFont="1" applyFill="1" applyAlignment="1">
      <alignment horizontal="center"/>
    </xf>
    <xf numFmtId="0" fontId="93" fillId="0" borderId="0" xfId="2410" applyFont="1" applyFill="1" applyBorder="1" applyAlignment="1">
      <alignment horizontal="center"/>
    </xf>
    <xf numFmtId="0" fontId="93" fillId="0" borderId="0" xfId="2664" applyNumberFormat="1" applyFont="1" applyFill="1" applyAlignment="1">
      <alignment horizontal="center" wrapText="1"/>
    </xf>
    <xf numFmtId="0" fontId="93" fillId="0" borderId="0" xfId="2666" applyNumberFormat="1" applyFont="1" applyFill="1" applyBorder="1" applyAlignment="1">
      <alignment horizontal="center"/>
    </xf>
    <xf numFmtId="0" fontId="93" fillId="0" borderId="0" xfId="2667" applyFont="1" applyFill="1" applyBorder="1" applyAlignment="1">
      <alignment horizontal="center"/>
    </xf>
    <xf numFmtId="200" fontId="94" fillId="0" borderId="2" xfId="2692" applyNumberFormat="1" applyFont="1" applyBorder="1" applyAlignment="1">
      <alignment horizontal="center" vertical="center" wrapText="1"/>
    </xf>
    <xf numFmtId="200" fontId="94" fillId="0" borderId="1" xfId="2692" applyNumberFormat="1" applyFont="1" applyBorder="1" applyAlignment="1">
      <alignment horizontal="center" vertical="center" wrapText="1"/>
    </xf>
    <xf numFmtId="200" fontId="91" fillId="0" borderId="0" xfId="2692" applyNumberFormat="1" applyFont="1" applyBorder="1" applyAlignment="1">
      <alignment horizontal="left"/>
    </xf>
    <xf numFmtId="0" fontId="93" fillId="0" borderId="0" xfId="2673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 vertical="center"/>
    </xf>
    <xf numFmtId="0" fontId="91" fillId="0" borderId="0" xfId="2673" applyFont="1" applyBorder="1" applyAlignment="1">
      <alignment horizontal="center"/>
    </xf>
    <xf numFmtId="0" fontId="91" fillId="0" borderId="0" xfId="2673" applyFont="1" applyBorder="1" applyAlignment="1">
      <alignment horizontal="left"/>
    </xf>
    <xf numFmtId="0" fontId="93" fillId="0" borderId="0" xfId="2673" applyFont="1" applyBorder="1" applyAlignment="1">
      <alignment horizontal="center"/>
    </xf>
    <xf numFmtId="0" fontId="93" fillId="0" borderId="0" xfId="2326" applyNumberFormat="1" applyFont="1" applyFill="1" applyBorder="1" applyAlignment="1">
      <alignment horizontal="center"/>
    </xf>
    <xf numFmtId="183" fontId="69" fillId="0" borderId="0" xfId="2673" applyNumberFormat="1" applyFont="1" applyBorder="1" applyAlignment="1">
      <alignment horizontal="center"/>
    </xf>
    <xf numFmtId="0" fontId="91" fillId="0" borderId="0" xfId="2679" applyNumberFormat="1" applyFont="1" applyBorder="1" applyAlignment="1">
      <alignment horizontal="left" wrapText="1"/>
    </xf>
    <xf numFmtId="0" fontId="93" fillId="0" borderId="0" xfId="2672" applyNumberFormat="1" applyFont="1" applyBorder="1" applyAlignment="1">
      <alignment horizontal="center"/>
    </xf>
    <xf numFmtId="0" fontId="69" fillId="0" borderId="3" xfId="2671" applyNumberFormat="1" applyFont="1" applyBorder="1" applyAlignment="1">
      <alignment horizontal="center" vertical="center"/>
    </xf>
    <xf numFmtId="0" fontId="93" fillId="0" borderId="0" xfId="2682" applyFont="1" applyAlignment="1">
      <alignment horizontal="center" wrapText="1"/>
    </xf>
    <xf numFmtId="0" fontId="69" fillId="0" borderId="3" xfId="2683" applyNumberFormat="1" applyFont="1" applyBorder="1" applyAlignment="1">
      <alignment horizontal="center" vertical="center"/>
    </xf>
    <xf numFmtId="0" fontId="101" fillId="0" borderId="0" xfId="2668" applyFont="1" applyAlignment="1">
      <alignment horizontal="center"/>
    </xf>
  </cellXfs>
  <cellStyles count="2712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" xfId="2692" builtinId="3"/>
    <cellStyle name="Comma [0] 2" xfId="2203"/>
    <cellStyle name="Comma 10" xfId="2204"/>
    <cellStyle name="Comma 10 2" xfId="2205"/>
    <cellStyle name="Comma 10 2 2" xfId="2206"/>
    <cellStyle name="Comma 10 3" xfId="2207"/>
    <cellStyle name="Comma 10_Mau" xfId="2208"/>
    <cellStyle name="Comma 11" xfId="2209"/>
    <cellStyle name="Comma 11 2" xfId="2210"/>
    <cellStyle name="Comma 11 3" xfId="2693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2 6" xfId="2694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68"/>
    <cellStyle name="Normal 10 2 2 2 2" xfId="2695"/>
    <cellStyle name="Normal 10 3" xfId="2331"/>
    <cellStyle name="Normal 10 4" xfId="2332"/>
    <cellStyle name="Normal 10 4 2" xfId="2669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3" xfId="2696"/>
    <cellStyle name="Normal 150" xfId="2399"/>
    <cellStyle name="Normal 151" xfId="2400"/>
    <cellStyle name="Normal 152" xfId="2401"/>
    <cellStyle name="Normal 153" xfId="2402"/>
    <cellStyle name="Normal 153 2" xfId="2687"/>
    <cellStyle name="Normal 154" xfId="2403"/>
    <cellStyle name="Normal 154 2" xfId="2404"/>
    <cellStyle name="Normal 155" xfId="2405"/>
    <cellStyle name="Normal 156" xfId="2689"/>
    <cellStyle name="Normal 156 2" xfId="2690"/>
    <cellStyle name="Normal 156 2 2" xfId="2697"/>
    <cellStyle name="Normal 156 3" xfId="2698"/>
    <cellStyle name="Normal 157" xfId="2699"/>
    <cellStyle name="Normal 157 2" xfId="2700"/>
    <cellStyle name="Normal 158" xfId="2701"/>
    <cellStyle name="Normal 158 2" xfId="2702"/>
    <cellStyle name="Normal 158 3" xfId="2703"/>
    <cellStyle name="Normal 159" xfId="2704"/>
    <cellStyle name="Normal 16" xfId="2406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3 4" xfId="2705"/>
    <cellStyle name="Normal 2 14" xfId="2417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3 7" xfId="2706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686"/>
    <cellStyle name="Normal 3 2 2 2 2 10 2" xfId="2710"/>
    <cellStyle name="Normal 3 2 2 2 2 2" xfId="2707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2708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4 2" xfId="2709"/>
    <cellStyle name="Normal 7 5" xfId="2540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83"/>
    <cellStyle name="Normal_05XD_Dautu(6-2011)" xfId="2667"/>
    <cellStyle name="Normal_06DTNN" xfId="2670"/>
    <cellStyle name="Normal_07gia" xfId="2671"/>
    <cellStyle name="Normal_07VT" xfId="2672"/>
    <cellStyle name="Normal_08tmt3" xfId="2673"/>
    <cellStyle name="Normal_Bieu04.072" xfId="2674"/>
    <cellStyle name="Normal_Book2" xfId="2675"/>
    <cellStyle name="Normal_Dau tu 2" xfId="2685"/>
    <cellStyle name="Normal_Dautu" xfId="2688"/>
    <cellStyle name="Normal_Gui Vu TH-Bao cao nhanh VDT 2006" xfId="2676"/>
    <cellStyle name="Normal_nhanh sap xep lai" xfId="2677"/>
    <cellStyle name="Normal_Sheet5 2 2" xfId="2711"/>
    <cellStyle name="Normal_solieu gdp 2" xfId="1"/>
    <cellStyle name="Normal_SPT3-96" xfId="2666"/>
    <cellStyle name="Normal_SPT3-96_Bieu 012011 2" xfId="2684"/>
    <cellStyle name="Normal_SPT3-96_Bieudautu_Dautu(6-2011)" xfId="2678"/>
    <cellStyle name="Normal_SPT3-96_Van tai12.2010" xfId="2679"/>
    <cellStyle name="Normal_VT- TM Diep" xfId="2680"/>
    <cellStyle name="Normal_VTAI 2" xfId="2691"/>
    <cellStyle name="Normal_Xl0000141" xfId="2664"/>
    <cellStyle name="Normal_Xl0000156" xfId="2681"/>
    <cellStyle name="Normal_Xl0000163" xfId="2682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G14" sqref="G14:H14"/>
    </sheetView>
  </sheetViews>
  <sheetFormatPr defaultColWidth="9" defaultRowHeight="15.75"/>
  <cols>
    <col min="1" max="1" width="1.5" style="3" customWidth="1"/>
    <col min="2" max="2" width="38.625" style="3" customWidth="1"/>
    <col min="3" max="4" width="8.625" style="3" customWidth="1"/>
    <col min="5" max="5" width="1.875" style="3" customWidth="1"/>
    <col min="6" max="6" width="8.625" style="3" customWidth="1"/>
    <col min="7" max="7" width="11.625" style="3" customWidth="1"/>
    <col min="8" max="8" width="3.625" style="3" customWidth="1"/>
    <col min="9" max="9" width="9" style="3"/>
    <col min="10" max="11" width="9.875" style="3" hidden="1" customWidth="1"/>
    <col min="12" max="13" width="0" style="3" hidden="1" customWidth="1"/>
    <col min="14" max="14" width="10.125" style="3" bestFit="1" customWidth="1"/>
    <col min="15" max="16384" width="9" style="3"/>
  </cols>
  <sheetData>
    <row r="1" spans="1:17" ht="18" customHeight="1">
      <c r="A1" s="629" t="s">
        <v>362</v>
      </c>
      <c r="B1" s="629"/>
      <c r="C1" s="629"/>
      <c r="D1" s="629"/>
      <c r="E1" s="629"/>
      <c r="F1" s="629"/>
      <c r="G1" s="629"/>
      <c r="H1" s="629"/>
    </row>
    <row r="2" spans="1:17" ht="15" customHeight="1">
      <c r="B2" s="4"/>
    </row>
    <row r="3" spans="1:17" ht="15" customHeight="1">
      <c r="B3" s="6"/>
      <c r="C3" s="6"/>
      <c r="D3" s="6"/>
      <c r="E3" s="7"/>
      <c r="F3" s="7"/>
      <c r="G3" s="632" t="s">
        <v>131</v>
      </c>
      <c r="H3" s="632"/>
    </row>
    <row r="4" spans="1:17" ht="19.5" customHeight="1">
      <c r="A4" s="8"/>
      <c r="B4" s="9"/>
      <c r="C4" s="633" t="s">
        <v>130</v>
      </c>
      <c r="D4" s="633"/>
      <c r="E4" s="9"/>
      <c r="F4" s="634" t="s">
        <v>129</v>
      </c>
      <c r="G4" s="634"/>
      <c r="H4" s="634"/>
    </row>
    <row r="5" spans="1:17" ht="15.95" customHeight="1">
      <c r="B5" s="10"/>
      <c r="C5" s="11" t="s">
        <v>132</v>
      </c>
      <c r="D5" s="11" t="s">
        <v>134</v>
      </c>
      <c r="E5" s="12"/>
      <c r="F5" s="11" t="s">
        <v>132</v>
      </c>
      <c r="G5" s="635" t="s">
        <v>128</v>
      </c>
      <c r="H5" s="635"/>
    </row>
    <row r="6" spans="1:17" ht="15.95" customHeight="1">
      <c r="B6" s="10"/>
      <c r="C6" s="12" t="s">
        <v>133</v>
      </c>
      <c r="D6" s="12" t="s">
        <v>135</v>
      </c>
      <c r="E6" s="12"/>
      <c r="F6" s="12" t="s">
        <v>133</v>
      </c>
      <c r="G6" s="636" t="s">
        <v>7</v>
      </c>
      <c r="H6" s="636"/>
    </row>
    <row r="7" spans="1:17" ht="15.95" customHeight="1">
      <c r="B7" s="10"/>
      <c r="C7" s="13"/>
      <c r="D7" s="13"/>
      <c r="E7" s="13"/>
      <c r="F7" s="14"/>
      <c r="G7" s="630" t="s">
        <v>221</v>
      </c>
      <c r="H7" s="630"/>
    </row>
    <row r="8" spans="1:17" ht="17.100000000000001" customHeight="1">
      <c r="B8" s="7"/>
      <c r="C8" s="7"/>
      <c r="D8" s="7"/>
      <c r="E8" s="7"/>
      <c r="F8" s="15"/>
      <c r="G8" s="15"/>
    </row>
    <row r="9" spans="1:17" ht="24.95" customHeight="1">
      <c r="A9" s="631" t="s">
        <v>1</v>
      </c>
      <c r="B9" s="631"/>
      <c r="C9" s="585">
        <f>+C10+C11+C14+C15</f>
        <v>64642</v>
      </c>
      <c r="D9" s="586">
        <v>100</v>
      </c>
      <c r="E9" s="587"/>
      <c r="F9" s="585">
        <f>+F10+F11+F14+F15</f>
        <v>41684</v>
      </c>
      <c r="G9" s="637">
        <v>114.21</v>
      </c>
      <c r="H9" s="637"/>
      <c r="J9" s="251">
        <v>50724686.961435661</v>
      </c>
      <c r="K9" s="313">
        <v>41746024.527173795</v>
      </c>
      <c r="L9" s="313">
        <v>50724.686961435662</v>
      </c>
      <c r="M9" s="313">
        <v>41746.024527173795</v>
      </c>
      <c r="N9" s="336"/>
      <c r="O9" s="337"/>
    </row>
    <row r="10" spans="1:17" ht="24.95" customHeight="1">
      <c r="A10" s="7" t="s">
        <v>127</v>
      </c>
      <c r="C10" s="588">
        <v>4575</v>
      </c>
      <c r="D10" s="589">
        <f>+C10/$C$9%</f>
        <v>7.0774419108319675</v>
      </c>
      <c r="E10" s="587"/>
      <c r="F10" s="588">
        <v>2753</v>
      </c>
      <c r="G10" s="638">
        <v>105.78</v>
      </c>
      <c r="H10" s="638"/>
      <c r="J10" s="251">
        <v>3449963.67</v>
      </c>
      <c r="K10" s="251">
        <v>2678812.7799999998</v>
      </c>
      <c r="L10" s="313">
        <v>3449.9636700000001</v>
      </c>
      <c r="M10" s="313">
        <v>2678.8127799999997</v>
      </c>
      <c r="N10" s="336"/>
      <c r="O10" s="337"/>
    </row>
    <row r="11" spans="1:17" ht="24.95" customHeight="1">
      <c r="A11" s="7" t="s">
        <v>126</v>
      </c>
      <c r="C11" s="588">
        <v>31232</v>
      </c>
      <c r="D11" s="589">
        <f t="shared" ref="D11:D15" si="0">+C11/$C$9%</f>
        <v>48.315336777946229</v>
      </c>
      <c r="E11" s="587"/>
      <c r="F11" s="588">
        <v>20770</v>
      </c>
      <c r="G11" s="638">
        <v>121.98</v>
      </c>
      <c r="H11" s="638"/>
      <c r="J11" s="251">
        <v>24454674.32</v>
      </c>
      <c r="K11" s="251">
        <v>21632027.169999998</v>
      </c>
      <c r="L11" s="313">
        <v>24454.674320000002</v>
      </c>
      <c r="M11" s="313">
        <v>21632.027169999998</v>
      </c>
      <c r="N11" s="336"/>
      <c r="O11" s="337"/>
    </row>
    <row r="12" spans="1:17" ht="24.95" customHeight="1">
      <c r="B12" s="341" t="s">
        <v>125</v>
      </c>
      <c r="C12" s="590">
        <v>28398</v>
      </c>
      <c r="D12" s="591">
        <f t="shared" si="0"/>
        <v>43.931190247826493</v>
      </c>
      <c r="E12" s="592"/>
      <c r="F12" s="590">
        <v>18773</v>
      </c>
      <c r="G12" s="639">
        <v>123.26</v>
      </c>
      <c r="H12" s="639"/>
      <c r="J12" s="251">
        <v>22180955.52</v>
      </c>
      <c r="K12" s="251">
        <v>19977959.899999999</v>
      </c>
      <c r="L12" s="313">
        <v>22180.95552</v>
      </c>
      <c r="M12" s="313">
        <v>19977.959899999998</v>
      </c>
      <c r="N12" s="336"/>
      <c r="O12" s="337"/>
    </row>
    <row r="13" spans="1:17" ht="24.95" customHeight="1">
      <c r="B13" s="341" t="s">
        <v>124</v>
      </c>
      <c r="C13" s="593">
        <f>C11-C12</f>
        <v>2834</v>
      </c>
      <c r="D13" s="591">
        <f t="shared" si="0"/>
        <v>4.3841465301197369</v>
      </c>
      <c r="E13" s="594"/>
      <c r="F13" s="593">
        <f>F11-F12</f>
        <v>1997</v>
      </c>
      <c r="G13" s="639">
        <v>111.18</v>
      </c>
      <c r="H13" s="639"/>
      <c r="J13" s="313">
        <f>+J11-J12</f>
        <v>2273718.8000000007</v>
      </c>
      <c r="K13" s="313">
        <f>+K11-K12</f>
        <v>1654067.2699999996</v>
      </c>
      <c r="L13" s="313">
        <v>2273.7188000000006</v>
      </c>
      <c r="M13" s="313">
        <v>1654.0672699999996</v>
      </c>
      <c r="N13" s="336"/>
      <c r="O13" s="337"/>
    </row>
    <row r="14" spans="1:17" ht="24.95" customHeight="1">
      <c r="A14" s="16" t="s">
        <v>123</v>
      </c>
      <c r="B14" s="17"/>
      <c r="C14" s="595">
        <v>13850</v>
      </c>
      <c r="D14" s="589">
        <f t="shared" si="0"/>
        <v>21.425698462300055</v>
      </c>
      <c r="E14" s="596"/>
      <c r="F14" s="595">
        <v>8183</v>
      </c>
      <c r="G14" s="638">
        <v>107.54</v>
      </c>
      <c r="H14" s="638"/>
      <c r="J14" s="313">
        <v>11332841.458430454</v>
      </c>
      <c r="K14" s="313">
        <v>8003698.5771737946</v>
      </c>
      <c r="L14" s="313">
        <v>11332.841458430454</v>
      </c>
      <c r="M14" s="313">
        <v>8003.6985771737945</v>
      </c>
      <c r="N14" s="336"/>
      <c r="O14" s="337"/>
      <c r="P14" s="598"/>
      <c r="Q14" s="598"/>
    </row>
    <row r="15" spans="1:17" ht="24.95" customHeight="1">
      <c r="A15" s="7" t="s">
        <v>122</v>
      </c>
      <c r="C15" s="597">
        <v>14985</v>
      </c>
      <c r="D15" s="589">
        <f t="shared" si="0"/>
        <v>23.181522848921755</v>
      </c>
      <c r="E15" s="596"/>
      <c r="F15" s="595">
        <v>9978</v>
      </c>
      <c r="G15" s="638">
        <v>107.76</v>
      </c>
      <c r="H15" s="638"/>
      <c r="J15" s="313">
        <v>11487207.513005206</v>
      </c>
      <c r="K15" s="313">
        <v>9431486</v>
      </c>
      <c r="L15" s="313">
        <v>11487.207513005207</v>
      </c>
      <c r="M15" s="313">
        <v>9431.4860000000008</v>
      </c>
      <c r="N15" s="336"/>
      <c r="O15" s="337"/>
      <c r="P15" s="7"/>
      <c r="Q15" s="7"/>
    </row>
    <row r="16" spans="1:17" ht="18" customHeight="1"/>
    <row r="17" spans="3:5">
      <c r="C17" s="5"/>
      <c r="D17" s="5"/>
      <c r="E17" s="5"/>
    </row>
  </sheetData>
  <mergeCells count="15">
    <mergeCell ref="G15:H15"/>
    <mergeCell ref="G10:H10"/>
    <mergeCell ref="G11:H11"/>
    <mergeCell ref="G12:H12"/>
    <mergeCell ref="G13:H13"/>
    <mergeCell ref="G14:H14"/>
    <mergeCell ref="A1:H1"/>
    <mergeCell ref="G7:H7"/>
    <mergeCell ref="A9:B9"/>
    <mergeCell ref="G3:H3"/>
    <mergeCell ref="C4:D4"/>
    <mergeCell ref="F4:H4"/>
    <mergeCell ref="G5:H5"/>
    <mergeCell ref="G6:H6"/>
    <mergeCell ref="G9:H9"/>
  </mergeCells>
  <pageMargins left="0.75" right="0.5" top="0.5" bottom="0.5" header="0.43307086614173201" footer="0.31496062992126"/>
  <pageSetup paperSize="9" firstPageNumber="31" orientation="portrait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G8" sqref="G8"/>
    </sheetView>
  </sheetViews>
  <sheetFormatPr defaultColWidth="8" defaultRowHeight="15.75"/>
  <cols>
    <col min="1" max="1" width="3.375" style="37" customWidth="1"/>
    <col min="2" max="2" width="41.25" style="37" customWidth="1"/>
    <col min="3" max="4" width="12" style="37" customWidth="1"/>
    <col min="5" max="5" width="14.625" style="37" customWidth="1"/>
    <col min="6" max="16384" width="8" style="37"/>
  </cols>
  <sheetData>
    <row r="1" spans="1:7" ht="20.100000000000001" customHeight="1">
      <c r="A1" s="653" t="s">
        <v>373</v>
      </c>
      <c r="B1" s="653"/>
      <c r="C1" s="653"/>
      <c r="D1" s="653"/>
      <c r="E1" s="653"/>
      <c r="F1" s="18"/>
      <c r="G1" s="18"/>
    </row>
    <row r="2" spans="1:7" ht="15" customHeight="1">
      <c r="A2" s="18"/>
      <c r="B2" s="38"/>
      <c r="C2" s="38"/>
      <c r="D2" s="38"/>
      <c r="E2" s="38"/>
      <c r="F2" s="18"/>
      <c r="G2" s="18"/>
    </row>
    <row r="3" spans="1:7" ht="15" customHeight="1">
      <c r="A3" s="18"/>
      <c r="B3" s="38"/>
      <c r="C3" s="38"/>
      <c r="D3" s="38"/>
      <c r="E3" s="38"/>
      <c r="F3" s="18"/>
      <c r="G3" s="18"/>
    </row>
    <row r="4" spans="1:7" ht="69" customHeight="1">
      <c r="A4" s="41"/>
      <c r="B4" s="42"/>
      <c r="C4" s="43" t="s">
        <v>279</v>
      </c>
      <c r="D4" s="43" t="s">
        <v>280</v>
      </c>
      <c r="E4" s="43" t="s">
        <v>281</v>
      </c>
      <c r="F4" s="39"/>
      <c r="G4" s="18"/>
    </row>
    <row r="5" spans="1:7" ht="18" customHeight="1">
      <c r="A5" s="18"/>
      <c r="B5" s="44"/>
      <c r="C5" s="44"/>
      <c r="D5" s="44"/>
      <c r="E5" s="44"/>
      <c r="F5" s="18"/>
      <c r="G5" s="18"/>
    </row>
    <row r="6" spans="1:7" ht="18" customHeight="1">
      <c r="A6" s="45" t="s">
        <v>109</v>
      </c>
      <c r="B6" s="18"/>
      <c r="C6" s="270">
        <f>+C12+C16</f>
        <v>221222.63399999999</v>
      </c>
      <c r="D6" s="270">
        <f>+D12+D16</f>
        <v>222338.85000000003</v>
      </c>
      <c r="E6" s="271">
        <f>+D6/C6%</f>
        <v>100.5045668157084</v>
      </c>
      <c r="F6" s="18"/>
      <c r="G6" s="18"/>
    </row>
    <row r="7" spans="1:7" ht="18" customHeight="1">
      <c r="A7" s="45" t="s">
        <v>110</v>
      </c>
      <c r="B7" s="18"/>
      <c r="C7" s="262"/>
      <c r="D7" s="262"/>
      <c r="E7" s="267"/>
      <c r="F7" s="18"/>
      <c r="G7" s="18"/>
    </row>
    <row r="8" spans="1:7" ht="18" customHeight="1">
      <c r="A8" s="45" t="s">
        <v>111</v>
      </c>
      <c r="B8" s="18"/>
      <c r="C8" s="262"/>
      <c r="D8" s="262"/>
      <c r="E8" s="267"/>
      <c r="F8" s="18"/>
      <c r="G8" s="18"/>
    </row>
    <row r="9" spans="1:7" ht="24" customHeight="1">
      <c r="A9" s="18"/>
      <c r="B9" s="46" t="s">
        <v>105</v>
      </c>
      <c r="C9" s="263"/>
      <c r="D9" s="263"/>
      <c r="E9" s="268"/>
      <c r="F9" s="18"/>
      <c r="G9" s="18"/>
    </row>
    <row r="10" spans="1:7" ht="24" customHeight="1">
      <c r="A10" s="18"/>
      <c r="B10" s="47" t="s">
        <v>112</v>
      </c>
      <c r="C10" s="264">
        <v>29886.629999999997</v>
      </c>
      <c r="D10" s="264">
        <v>29648.390000000003</v>
      </c>
      <c r="E10" s="269">
        <f>+D10/C10%</f>
        <v>99.202854252888358</v>
      </c>
      <c r="F10" s="40"/>
      <c r="G10" s="40"/>
    </row>
    <row r="11" spans="1:7" ht="24" customHeight="1">
      <c r="A11" s="18"/>
      <c r="B11" s="47" t="s">
        <v>113</v>
      </c>
      <c r="C11" s="265">
        <v>61.13234914742813</v>
      </c>
      <c r="D11" s="265">
        <v>62.759512405226729</v>
      </c>
      <c r="E11" s="269">
        <f t="shared" ref="E11:E32" si="0">+D11/C11%</f>
        <v>102.66170575888469</v>
      </c>
      <c r="F11" s="40"/>
      <c r="G11" s="40"/>
    </row>
    <row r="12" spans="1:7" ht="24" customHeight="1">
      <c r="A12" s="18"/>
      <c r="B12" s="48" t="s">
        <v>114</v>
      </c>
      <c r="C12" s="264">
        <v>182703.99</v>
      </c>
      <c r="D12" s="264">
        <v>186071.85000000003</v>
      </c>
      <c r="E12" s="269">
        <f t="shared" si="0"/>
        <v>101.84334233751547</v>
      </c>
      <c r="F12" s="40"/>
      <c r="G12" s="40"/>
    </row>
    <row r="13" spans="1:7" ht="24" customHeight="1">
      <c r="A13" s="18"/>
      <c r="B13" s="46" t="s">
        <v>9</v>
      </c>
      <c r="C13" s="266"/>
      <c r="D13" s="266"/>
      <c r="E13" s="269"/>
      <c r="F13" s="18"/>
      <c r="G13" s="18"/>
    </row>
    <row r="14" spans="1:7" ht="24" customHeight="1">
      <c r="A14" s="18"/>
      <c r="B14" s="47" t="s">
        <v>112</v>
      </c>
      <c r="C14" s="264">
        <v>8033.49</v>
      </c>
      <c r="D14" s="264">
        <v>7485.1899999999987</v>
      </c>
      <c r="E14" s="269">
        <f t="shared" si="0"/>
        <v>93.174821901813516</v>
      </c>
      <c r="F14" s="40"/>
      <c r="G14" s="40"/>
    </row>
    <row r="15" spans="1:7" ht="24" customHeight="1">
      <c r="A15" s="18"/>
      <c r="B15" s="47" t="s">
        <v>113</v>
      </c>
      <c r="C15" s="265">
        <v>47.9475844247021</v>
      </c>
      <c r="D15" s="265">
        <v>48.451675909362358</v>
      </c>
      <c r="E15" s="269">
        <f t="shared" si="0"/>
        <v>101.05133864554094</v>
      </c>
      <c r="F15" s="40"/>
      <c r="G15" s="40"/>
    </row>
    <row r="16" spans="1:7" ht="24" customHeight="1">
      <c r="A16" s="18"/>
      <c r="B16" s="48" t="s">
        <v>114</v>
      </c>
      <c r="C16" s="264">
        <v>38518.644</v>
      </c>
      <c r="D16" s="264">
        <v>36267</v>
      </c>
      <c r="E16" s="269">
        <f t="shared" si="0"/>
        <v>94.154404812381244</v>
      </c>
      <c r="F16" s="40"/>
      <c r="G16" s="40"/>
    </row>
    <row r="17" spans="1:7" ht="24" customHeight="1">
      <c r="A17" s="18"/>
      <c r="B17" s="46" t="s">
        <v>10</v>
      </c>
      <c r="C17" s="266"/>
      <c r="D17" s="266"/>
      <c r="E17" s="269"/>
      <c r="F17" s="18"/>
      <c r="G17" s="18"/>
    </row>
    <row r="18" spans="1:7" ht="24" customHeight="1">
      <c r="A18" s="18"/>
      <c r="B18" s="47" t="s">
        <v>112</v>
      </c>
      <c r="C18" s="264">
        <v>1870.3400000000001</v>
      </c>
      <c r="D18" s="264">
        <v>1593.68</v>
      </c>
      <c r="E18" s="269">
        <f t="shared" si="0"/>
        <v>85.208037041393538</v>
      </c>
      <c r="F18" s="40"/>
      <c r="G18" s="40"/>
    </row>
    <row r="19" spans="1:7" ht="24" customHeight="1">
      <c r="A19" s="18"/>
      <c r="B19" s="47" t="s">
        <v>113</v>
      </c>
      <c r="C19" s="265">
        <v>117.68743383555929</v>
      </c>
      <c r="D19" s="265">
        <v>121.11459163696603</v>
      </c>
      <c r="E19" s="269">
        <f t="shared" si="0"/>
        <v>102.91208473981631</v>
      </c>
      <c r="F19" s="40"/>
      <c r="G19" s="40"/>
    </row>
    <row r="20" spans="1:7" ht="24" customHeight="1">
      <c r="A20" s="18"/>
      <c r="B20" s="48" t="s">
        <v>114</v>
      </c>
      <c r="C20" s="264">
        <v>22011.551499999998</v>
      </c>
      <c r="D20" s="264">
        <v>19301.790240000002</v>
      </c>
      <c r="E20" s="269">
        <f t="shared" si="0"/>
        <v>87.689367285172978</v>
      </c>
      <c r="F20" s="40"/>
      <c r="G20" s="40"/>
    </row>
    <row r="21" spans="1:7" ht="24" customHeight="1">
      <c r="A21" s="18"/>
      <c r="B21" s="46" t="s">
        <v>115</v>
      </c>
      <c r="C21" s="266"/>
      <c r="D21" s="266"/>
      <c r="E21" s="269"/>
      <c r="F21" s="18"/>
      <c r="G21" s="18"/>
    </row>
    <row r="22" spans="1:7" ht="24" customHeight="1">
      <c r="A22" s="18"/>
      <c r="B22" s="47" t="s">
        <v>112</v>
      </c>
      <c r="C22" s="264">
        <v>804.25</v>
      </c>
      <c r="D22" s="264">
        <v>643.51</v>
      </c>
      <c r="E22" s="269">
        <f t="shared" si="0"/>
        <v>80.013677339135839</v>
      </c>
      <c r="F22" s="18"/>
      <c r="G22" s="18"/>
    </row>
    <row r="23" spans="1:7" ht="24" customHeight="1">
      <c r="A23" s="18"/>
      <c r="B23" s="47" t="s">
        <v>113</v>
      </c>
      <c r="C23" s="265">
        <v>20.300614236866643</v>
      </c>
      <c r="D23" s="265">
        <v>20.572001989091078</v>
      </c>
      <c r="E23" s="269">
        <f t="shared" si="0"/>
        <v>101.33684502871634</v>
      </c>
      <c r="F23" s="18"/>
      <c r="G23" s="18"/>
    </row>
    <row r="24" spans="1:7" ht="24" customHeight="1">
      <c r="A24" s="18"/>
      <c r="B24" s="48" t="s">
        <v>114</v>
      </c>
      <c r="C24" s="264">
        <v>1632.6768999999999</v>
      </c>
      <c r="D24" s="264">
        <v>1323.8289</v>
      </c>
      <c r="E24" s="269">
        <f t="shared" si="0"/>
        <v>81.083336206937219</v>
      </c>
      <c r="F24" s="18"/>
      <c r="G24" s="18"/>
    </row>
    <row r="25" spans="1:7" ht="24" customHeight="1">
      <c r="A25" s="18"/>
      <c r="B25" s="46" t="s">
        <v>107</v>
      </c>
      <c r="C25" s="266"/>
      <c r="D25" s="266"/>
      <c r="E25" s="269"/>
      <c r="F25" s="18"/>
      <c r="G25" s="18"/>
    </row>
    <row r="26" spans="1:7" ht="24" customHeight="1">
      <c r="A26" s="18"/>
      <c r="B26" s="47" t="s">
        <v>112</v>
      </c>
      <c r="C26" s="264">
        <v>1831.3399999999997</v>
      </c>
      <c r="D26" s="264">
        <v>1722.15</v>
      </c>
      <c r="E26" s="269">
        <f t="shared" si="0"/>
        <v>94.03769917109878</v>
      </c>
      <c r="F26" s="40"/>
      <c r="G26" s="40"/>
    </row>
    <row r="27" spans="1:7" ht="24" customHeight="1">
      <c r="A27" s="18"/>
      <c r="B27" s="47" t="s">
        <v>113</v>
      </c>
      <c r="C27" s="265">
        <v>21.856096628698115</v>
      </c>
      <c r="D27" s="265">
        <v>22.018619167900585</v>
      </c>
      <c r="E27" s="269">
        <f t="shared" si="0"/>
        <v>100.7436027666032</v>
      </c>
      <c r="F27" s="40"/>
      <c r="G27" s="40"/>
    </row>
    <row r="28" spans="1:7" ht="24" customHeight="1">
      <c r="A28" s="18"/>
      <c r="B28" s="48" t="s">
        <v>114</v>
      </c>
      <c r="C28" s="264">
        <v>4002.5944</v>
      </c>
      <c r="D28" s="264">
        <v>3791.9364999999998</v>
      </c>
      <c r="E28" s="269">
        <f t="shared" si="0"/>
        <v>94.736966103785079</v>
      </c>
      <c r="F28" s="40"/>
      <c r="G28" s="40"/>
    </row>
    <row r="29" spans="1:7" ht="24" customHeight="1">
      <c r="A29" s="18"/>
      <c r="B29" s="46" t="s">
        <v>216</v>
      </c>
      <c r="C29" s="266"/>
      <c r="D29" s="266"/>
      <c r="E29" s="269"/>
      <c r="F29" s="18"/>
      <c r="G29" s="18"/>
    </row>
    <row r="30" spans="1:7" ht="24" customHeight="1">
      <c r="A30" s="18"/>
      <c r="B30" s="47" t="s">
        <v>112</v>
      </c>
      <c r="C30" s="264">
        <v>7620.5400000000009</v>
      </c>
      <c r="D30" s="264">
        <v>8084.8599999999988</v>
      </c>
      <c r="E30" s="269">
        <f t="shared" si="0"/>
        <v>106.09300653234544</v>
      </c>
      <c r="F30" s="40"/>
      <c r="G30" s="40"/>
    </row>
    <row r="31" spans="1:7" ht="24" customHeight="1">
      <c r="A31" s="18"/>
      <c r="B31" s="47" t="s">
        <v>113</v>
      </c>
      <c r="C31" s="265">
        <v>229.95321972921218</v>
      </c>
      <c r="D31" s="265">
        <v>235.05249295596963</v>
      </c>
      <c r="E31" s="269">
        <f t="shared" si="0"/>
        <v>102.21752634416784</v>
      </c>
      <c r="F31" s="40"/>
      <c r="G31" s="40"/>
    </row>
    <row r="32" spans="1:7" ht="24" customHeight="1">
      <c r="A32" s="18"/>
      <c r="B32" s="48" t="s">
        <v>114</v>
      </c>
      <c r="C32" s="264">
        <v>175236.77090752509</v>
      </c>
      <c r="D32" s="264">
        <v>190036.64982000002</v>
      </c>
      <c r="E32" s="269">
        <f t="shared" si="0"/>
        <v>108.44564690151991</v>
      </c>
      <c r="F32" s="40"/>
      <c r="G32" s="40"/>
    </row>
    <row r="33" spans="1:7" ht="24.95" customHeight="1">
      <c r="A33" s="18"/>
      <c r="B33" s="18"/>
      <c r="C33" s="18"/>
      <c r="D33" s="18"/>
      <c r="E33" s="18"/>
      <c r="F33" s="18"/>
      <c r="G33" s="18"/>
    </row>
    <row r="34" spans="1:7">
      <c r="A34" s="18"/>
      <c r="B34" s="18"/>
      <c r="C34" s="18"/>
      <c r="D34" s="18"/>
      <c r="E34" s="18"/>
      <c r="F34" s="18"/>
      <c r="G34" s="18"/>
    </row>
    <row r="35" spans="1:7">
      <c r="A35" s="18"/>
      <c r="B35" s="18"/>
      <c r="C35" s="18"/>
      <c r="D35" s="18"/>
      <c r="E35" s="18"/>
      <c r="F35" s="18"/>
      <c r="G35" s="18"/>
    </row>
    <row r="36" spans="1:7">
      <c r="A36" s="18"/>
      <c r="B36" s="18"/>
      <c r="C36" s="18"/>
      <c r="D36" s="18"/>
      <c r="E36" s="18"/>
      <c r="F36" s="18"/>
      <c r="G36" s="18"/>
    </row>
    <row r="37" spans="1:7">
      <c r="A37" s="18"/>
      <c r="B37" s="18"/>
      <c r="C37" s="18"/>
      <c r="D37" s="18"/>
      <c r="E37" s="18"/>
      <c r="F37" s="18"/>
      <c r="G37" s="18"/>
    </row>
    <row r="38" spans="1:7">
      <c r="A38" s="18"/>
      <c r="B38" s="18"/>
      <c r="C38" s="18"/>
      <c r="D38" s="18"/>
      <c r="E38" s="18"/>
      <c r="F38" s="18"/>
      <c r="G38" s="18"/>
    </row>
    <row r="39" spans="1:7">
      <c r="A39" s="18"/>
      <c r="B39" s="18"/>
      <c r="C39" s="18"/>
      <c r="D39" s="18"/>
      <c r="E39" s="18"/>
      <c r="F39" s="18"/>
      <c r="G39" s="18"/>
    </row>
    <row r="40" spans="1:7">
      <c r="A40" s="18"/>
      <c r="B40" s="18"/>
      <c r="C40" s="18"/>
      <c r="D40" s="18"/>
      <c r="E40" s="18"/>
      <c r="F40" s="18"/>
      <c r="G40" s="18"/>
    </row>
    <row r="41" spans="1:7">
      <c r="A41" s="18"/>
      <c r="B41" s="18"/>
      <c r="C41" s="18"/>
      <c r="D41" s="18"/>
      <c r="E41" s="18"/>
      <c r="F41" s="18"/>
      <c r="G41" s="18"/>
    </row>
    <row r="42" spans="1:7">
      <c r="A42" s="18"/>
      <c r="B42" s="18"/>
      <c r="C42" s="18"/>
      <c r="D42" s="18"/>
      <c r="E42" s="18"/>
      <c r="F42" s="18"/>
      <c r="G42" s="18"/>
    </row>
    <row r="43" spans="1:7">
      <c r="A43" s="18"/>
      <c r="B43" s="18"/>
      <c r="C43" s="18"/>
      <c r="D43" s="18"/>
      <c r="E43" s="18"/>
      <c r="F43" s="18"/>
      <c r="G43" s="18"/>
    </row>
    <row r="44" spans="1:7">
      <c r="A44" s="18"/>
      <c r="B44" s="18"/>
      <c r="C44" s="18"/>
      <c r="D44" s="18"/>
      <c r="E44" s="18"/>
      <c r="F44" s="18"/>
      <c r="G44" s="18"/>
    </row>
    <row r="45" spans="1:7">
      <c r="A45" s="18"/>
      <c r="B45" s="18"/>
      <c r="C45" s="18"/>
      <c r="D45" s="18"/>
      <c r="E45" s="18"/>
      <c r="F45" s="18"/>
      <c r="G45" s="18"/>
    </row>
    <row r="46" spans="1:7">
      <c r="A46" s="18"/>
      <c r="B46" s="18"/>
      <c r="C46" s="18"/>
      <c r="D46" s="18"/>
      <c r="E46" s="18"/>
      <c r="F46" s="18"/>
      <c r="G46" s="18"/>
    </row>
  </sheetData>
  <mergeCells count="1">
    <mergeCell ref="A1:E1"/>
  </mergeCells>
  <pageMargins left="0.75" right="0.5" top="0.5" bottom="0.5" header="0.43307086614173201" footer="0.31496062992126"/>
  <pageSetup paperSize="9" firstPageNumber="15" orientation="portrait" r:id="rId1"/>
  <headerFooter alignWithMargins="0"/>
  <ignoredErrors>
    <ignoredError sqref="E19:E32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4" sqref="I4"/>
    </sheetView>
  </sheetViews>
  <sheetFormatPr defaultRowHeight="15.75"/>
  <cols>
    <col min="1" max="1" width="36.625" style="50" customWidth="1"/>
    <col min="2" max="7" width="8.125" style="50" customWidth="1"/>
    <col min="8" max="16384" width="9" style="50"/>
  </cols>
  <sheetData>
    <row r="1" spans="1:11" ht="20.100000000000001" customHeight="1">
      <c r="A1" s="656" t="s">
        <v>374</v>
      </c>
      <c r="B1" s="656"/>
      <c r="C1" s="656"/>
      <c r="D1" s="656"/>
      <c r="E1" s="656"/>
      <c r="F1" s="656"/>
      <c r="G1" s="656"/>
    </row>
    <row r="2" spans="1:11" ht="30" customHeight="1"/>
    <row r="3" spans="1:11" s="52" customFormat="1" ht="15.95" customHeight="1">
      <c r="A3" s="51"/>
      <c r="B3" s="11" t="s">
        <v>136</v>
      </c>
      <c r="C3" s="11" t="s">
        <v>137</v>
      </c>
      <c r="D3" s="11" t="s">
        <v>137</v>
      </c>
      <c r="E3" s="654" t="s">
        <v>138</v>
      </c>
      <c r="F3" s="654"/>
      <c r="G3" s="654"/>
    </row>
    <row r="4" spans="1:11" s="52" customFormat="1" ht="15.95" customHeight="1">
      <c r="A4" s="53"/>
      <c r="B4" s="12" t="s">
        <v>139</v>
      </c>
      <c r="C4" s="12" t="s">
        <v>16</v>
      </c>
      <c r="D4" s="12" t="s">
        <v>16</v>
      </c>
      <c r="E4" s="655" t="s">
        <v>68</v>
      </c>
      <c r="F4" s="655"/>
      <c r="G4" s="655"/>
      <c r="I4" s="368"/>
      <c r="J4" s="368"/>
      <c r="K4" s="368"/>
    </row>
    <row r="5" spans="1:11" s="52" customFormat="1" ht="15.95" customHeight="1">
      <c r="A5" s="54"/>
      <c r="B5" s="12" t="s">
        <v>61</v>
      </c>
      <c r="C5" s="12" t="s">
        <v>20</v>
      </c>
      <c r="D5" s="12" t="s">
        <v>98</v>
      </c>
      <c r="E5" s="12" t="s">
        <v>59</v>
      </c>
      <c r="F5" s="12" t="s">
        <v>43</v>
      </c>
      <c r="G5" s="12" t="s">
        <v>98</v>
      </c>
      <c r="I5" s="366"/>
      <c r="J5" s="366"/>
      <c r="K5" s="366"/>
    </row>
    <row r="6" spans="1:11" s="52" customFormat="1" ht="15.95" customHeight="1">
      <c r="A6" s="55"/>
      <c r="B6" s="12" t="s">
        <v>17</v>
      </c>
      <c r="C6" s="12" t="s">
        <v>17</v>
      </c>
      <c r="D6" s="12" t="s">
        <v>143</v>
      </c>
      <c r="E6" s="389" t="s">
        <v>17</v>
      </c>
      <c r="F6" s="389" t="s">
        <v>17</v>
      </c>
      <c r="G6" s="389" t="s">
        <v>143</v>
      </c>
      <c r="I6" s="366"/>
      <c r="J6" s="366"/>
      <c r="K6" s="366"/>
    </row>
    <row r="7" spans="1:11" s="52" customFormat="1" ht="15.95" customHeight="1">
      <c r="A7" s="56"/>
      <c r="B7" s="13">
        <v>2021</v>
      </c>
      <c r="C7" s="13">
        <v>2021</v>
      </c>
      <c r="D7" s="13">
        <v>2021</v>
      </c>
      <c r="E7" s="388">
        <v>2021</v>
      </c>
      <c r="F7" s="388">
        <v>2021</v>
      </c>
      <c r="G7" s="388">
        <v>2021</v>
      </c>
      <c r="I7" s="366"/>
      <c r="J7" s="366"/>
      <c r="K7" s="366"/>
    </row>
    <row r="8" spans="1:11" s="52" customFormat="1" ht="20.100000000000001" customHeight="1"/>
    <row r="9" spans="1:11" s="52" customFormat="1" ht="24.95" customHeight="1">
      <c r="A9" s="344" t="s">
        <v>223</v>
      </c>
      <c r="B9" s="364"/>
      <c r="C9" s="364"/>
      <c r="D9" s="364"/>
      <c r="E9" s="365"/>
      <c r="F9" s="365"/>
      <c r="G9" s="365"/>
      <c r="I9" s="365"/>
      <c r="J9" s="365"/>
      <c r="K9" s="365"/>
    </row>
    <row r="10" spans="1:11" s="52" customFormat="1" ht="24.95" customHeight="1">
      <c r="A10" s="345" t="s">
        <v>224</v>
      </c>
      <c r="B10" s="362">
        <v>21440.52</v>
      </c>
      <c r="C10" s="362">
        <v>17640</v>
      </c>
      <c r="D10" s="362">
        <v>39080.520000000004</v>
      </c>
      <c r="E10" s="363">
        <v>115.2513509721678</v>
      </c>
      <c r="F10" s="363">
        <v>111.02229886649002</v>
      </c>
      <c r="G10" s="363">
        <v>113.30324130515015</v>
      </c>
      <c r="I10" s="367"/>
      <c r="J10" s="367"/>
      <c r="K10" s="367"/>
    </row>
    <row r="11" spans="1:11" s="52" customFormat="1" ht="24.95" customHeight="1">
      <c r="A11" s="345" t="s">
        <v>225</v>
      </c>
      <c r="B11" s="362">
        <v>365.65999999999997</v>
      </c>
      <c r="C11" s="362">
        <v>356.5</v>
      </c>
      <c r="D11" s="362">
        <v>722.16</v>
      </c>
      <c r="E11" s="363">
        <v>101.0082594403469</v>
      </c>
      <c r="F11" s="363">
        <v>103.96617089530476</v>
      </c>
      <c r="G11" s="363">
        <v>102.4471209090522</v>
      </c>
      <c r="I11" s="367"/>
      <c r="J11" s="367"/>
      <c r="K11" s="367"/>
    </row>
    <row r="12" spans="1:11" s="52" customFormat="1" ht="24.95" customHeight="1">
      <c r="A12" s="345" t="s">
        <v>226</v>
      </c>
      <c r="B12" s="362">
        <v>1371</v>
      </c>
      <c r="C12" s="362">
        <v>1416</v>
      </c>
      <c r="D12" s="362">
        <v>2787</v>
      </c>
      <c r="E12" s="363">
        <v>98.889209463358327</v>
      </c>
      <c r="F12" s="363">
        <v>106.23452622102182</v>
      </c>
      <c r="G12" s="363">
        <v>102.48961129702496</v>
      </c>
      <c r="I12" s="367"/>
      <c r="J12" s="367"/>
      <c r="K12" s="367"/>
    </row>
    <row r="13" spans="1:11" s="52" customFormat="1" ht="24.95" customHeight="1">
      <c r="A13" s="345" t="s">
        <v>227</v>
      </c>
      <c r="B13" s="362">
        <v>10749.5</v>
      </c>
      <c r="C13" s="362">
        <v>8612.9</v>
      </c>
      <c r="D13" s="362">
        <v>19362.400000000001</v>
      </c>
      <c r="E13" s="363">
        <v>105.28321031764688</v>
      </c>
      <c r="F13" s="363">
        <v>105.05714599368163</v>
      </c>
      <c r="G13" s="363">
        <v>105.18253099946875</v>
      </c>
      <c r="I13" s="367"/>
      <c r="J13" s="367"/>
      <c r="K13" s="367"/>
    </row>
    <row r="14" spans="1:11" s="52" customFormat="1" ht="24.95" customHeight="1">
      <c r="A14" s="344" t="s">
        <v>228</v>
      </c>
      <c r="B14" s="362"/>
      <c r="C14" s="362"/>
      <c r="D14" s="362"/>
      <c r="E14" s="363"/>
      <c r="F14" s="363"/>
      <c r="G14" s="363"/>
      <c r="I14" s="367"/>
      <c r="J14" s="367"/>
      <c r="K14" s="367"/>
    </row>
    <row r="15" spans="1:11" s="52" customFormat="1" ht="24.95" customHeight="1">
      <c r="A15" s="345" t="s">
        <v>229</v>
      </c>
      <c r="B15" s="362">
        <v>175254.97000000003</v>
      </c>
      <c r="C15" s="362">
        <v>138151</v>
      </c>
      <c r="D15" s="362">
        <v>313405.97000000003</v>
      </c>
      <c r="E15" s="363">
        <v>108.4928251287639</v>
      </c>
      <c r="F15" s="363">
        <v>106.76906324060116</v>
      </c>
      <c r="G15" s="363">
        <v>107.72617037837669</v>
      </c>
      <c r="I15" s="367"/>
      <c r="J15" s="367"/>
      <c r="K15" s="367"/>
    </row>
    <row r="16" spans="1:11" s="52" customFormat="1" ht="24.95" customHeight="1">
      <c r="A16" s="345" t="s">
        <v>230</v>
      </c>
      <c r="B16" s="362">
        <v>11759</v>
      </c>
      <c r="C16" s="362">
        <v>13000</v>
      </c>
      <c r="D16" s="362">
        <v>24759</v>
      </c>
      <c r="E16" s="363">
        <v>109.85612855007473</v>
      </c>
      <c r="F16" s="363">
        <v>131.11447302067575</v>
      </c>
      <c r="G16" s="363">
        <v>120.07856831078132</v>
      </c>
      <c r="I16" s="367"/>
      <c r="J16" s="367"/>
      <c r="K16" s="367"/>
    </row>
    <row r="17" spans="1:1" s="52" customFormat="1" ht="24.95" customHeight="1"/>
    <row r="18" spans="1:1" s="52" customFormat="1" ht="20.100000000000001" customHeight="1"/>
    <row r="19" spans="1:1" s="52" customFormat="1" ht="20.100000000000001" customHeight="1"/>
    <row r="20" spans="1:1" s="52" customFormat="1" ht="20.100000000000001" customHeight="1"/>
    <row r="21" spans="1:1" ht="20.100000000000001" customHeight="1">
      <c r="A21" s="57"/>
    </row>
    <row r="22" spans="1:1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H8" sqref="H8"/>
    </sheetView>
  </sheetViews>
  <sheetFormatPr defaultColWidth="8" defaultRowHeight="15.75"/>
  <cols>
    <col min="1" max="1" width="30.625" style="19" customWidth="1"/>
    <col min="2" max="5" width="9.125" style="58" customWidth="1"/>
    <col min="6" max="6" width="9" style="58" customWidth="1"/>
    <col min="7" max="7" width="9.5" style="58" customWidth="1"/>
    <col min="8" max="16384" width="8" style="19"/>
  </cols>
  <sheetData>
    <row r="1" spans="1:14" ht="20.100000000000001" customHeight="1">
      <c r="A1" s="657" t="s">
        <v>375</v>
      </c>
      <c r="B1" s="657"/>
      <c r="C1" s="657"/>
      <c r="D1" s="657"/>
      <c r="E1" s="657"/>
      <c r="F1" s="657"/>
      <c r="G1" s="657"/>
      <c r="H1" s="60"/>
    </row>
    <row r="2" spans="1:14" ht="15" customHeight="1">
      <c r="B2" s="59"/>
      <c r="C2" s="59"/>
      <c r="D2" s="60"/>
      <c r="E2" s="60"/>
      <c r="F2" s="60"/>
      <c r="G2" s="60"/>
    </row>
    <row r="3" spans="1:14" ht="15" customHeight="1">
      <c r="B3" s="59"/>
      <c r="C3" s="59"/>
      <c r="D3" s="60"/>
      <c r="E3" s="60"/>
      <c r="F3" s="60"/>
      <c r="G3" s="60"/>
    </row>
    <row r="4" spans="1:14" ht="18" customHeight="1">
      <c r="A4" s="61"/>
      <c r="B4" s="11" t="s">
        <v>140</v>
      </c>
      <c r="C4" s="11" t="s">
        <v>15</v>
      </c>
      <c r="D4" s="11" t="s">
        <v>15</v>
      </c>
      <c r="E4" s="633" t="s">
        <v>141</v>
      </c>
      <c r="F4" s="633"/>
      <c r="G4" s="633"/>
    </row>
    <row r="5" spans="1:14" ht="15.95" customHeight="1">
      <c r="A5" s="62"/>
      <c r="B5" s="12" t="s">
        <v>61</v>
      </c>
      <c r="C5" s="12" t="s">
        <v>20</v>
      </c>
      <c r="D5" s="12" t="s">
        <v>98</v>
      </c>
      <c r="E5" s="12" t="s">
        <v>59</v>
      </c>
      <c r="F5" s="12" t="s">
        <v>43</v>
      </c>
      <c r="G5" s="12" t="s">
        <v>98</v>
      </c>
    </row>
    <row r="6" spans="1:14" ht="15.95" customHeight="1">
      <c r="B6" s="12" t="s">
        <v>17</v>
      </c>
      <c r="C6" s="12" t="s">
        <v>17</v>
      </c>
      <c r="D6" s="12" t="s">
        <v>144</v>
      </c>
      <c r="E6" s="12" t="s">
        <v>17</v>
      </c>
      <c r="F6" s="12" t="s">
        <v>17</v>
      </c>
      <c r="G6" s="12" t="s">
        <v>144</v>
      </c>
    </row>
    <row r="7" spans="1:14" ht="15.95" customHeight="1">
      <c r="B7" s="13">
        <v>2021</v>
      </c>
      <c r="C7" s="388">
        <v>2021</v>
      </c>
      <c r="D7" s="388">
        <v>2021</v>
      </c>
      <c r="E7" s="388">
        <v>2021</v>
      </c>
      <c r="F7" s="388">
        <v>2021</v>
      </c>
      <c r="G7" s="388">
        <v>2021</v>
      </c>
    </row>
    <row r="8" spans="1:14" ht="20.100000000000001" customHeight="1">
      <c r="B8" s="12"/>
      <c r="C8" s="12"/>
      <c r="D8" s="12"/>
      <c r="E8" s="12"/>
      <c r="F8" s="12"/>
      <c r="G8" s="12"/>
    </row>
    <row r="9" spans="1:14" ht="35.1" customHeight="1">
      <c r="A9" s="66" t="s">
        <v>359</v>
      </c>
      <c r="B9" s="536">
        <v>102</v>
      </c>
      <c r="C9" s="536">
        <v>353</v>
      </c>
      <c r="D9" s="536">
        <v>455</v>
      </c>
      <c r="E9" s="537">
        <v>103.03030303030303</v>
      </c>
      <c r="F9" s="537">
        <v>99.999999999999986</v>
      </c>
      <c r="G9" s="537">
        <v>100.66371681415929</v>
      </c>
      <c r="H9" s="63"/>
      <c r="N9" s="260"/>
    </row>
    <row r="10" spans="1:14" ht="24.95" customHeight="1">
      <c r="A10" s="346" t="s">
        <v>360</v>
      </c>
      <c r="B10" s="538">
        <v>10210.200000000001</v>
      </c>
      <c r="C10" s="538">
        <v>9886.7999999999993</v>
      </c>
      <c r="D10" s="538">
        <v>20097</v>
      </c>
      <c r="E10" s="539">
        <v>104.00000000000001</v>
      </c>
      <c r="F10" s="539">
        <v>108.40195164738775</v>
      </c>
      <c r="G10" s="539">
        <v>106.11997042982364</v>
      </c>
      <c r="N10" s="260"/>
    </row>
    <row r="11" spans="1:14" ht="24.95" customHeight="1">
      <c r="A11" s="346" t="s">
        <v>361</v>
      </c>
      <c r="B11" s="538">
        <v>7470</v>
      </c>
      <c r="C11" s="538">
        <v>20050</v>
      </c>
      <c r="D11" s="538">
        <v>27520</v>
      </c>
      <c r="E11" s="539">
        <v>98.509824607675071</v>
      </c>
      <c r="F11" s="539">
        <v>100.76997306099473</v>
      </c>
      <c r="G11" s="539">
        <v>100.1462892743033</v>
      </c>
      <c r="N11" s="260"/>
    </row>
    <row r="12" spans="1:14" ht="24.95" customHeight="1">
      <c r="A12" s="346" t="s">
        <v>231</v>
      </c>
      <c r="B12" s="540">
        <v>0</v>
      </c>
      <c r="C12" s="540">
        <v>0</v>
      </c>
      <c r="D12" s="540">
        <v>0</v>
      </c>
      <c r="E12" s="540">
        <v>0</v>
      </c>
      <c r="F12" s="540">
        <v>0</v>
      </c>
      <c r="G12" s="540">
        <v>0</v>
      </c>
    </row>
    <row r="13" spans="1:14" ht="24.95" customHeight="1">
      <c r="A13" s="49" t="s">
        <v>232</v>
      </c>
      <c r="B13" s="538">
        <v>0</v>
      </c>
      <c r="C13" s="538">
        <v>0</v>
      </c>
      <c r="D13" s="538">
        <v>0</v>
      </c>
      <c r="E13" s="538">
        <v>0</v>
      </c>
      <c r="F13" s="538">
        <v>0</v>
      </c>
      <c r="G13" s="538">
        <v>0</v>
      </c>
    </row>
    <row r="14" spans="1:14" ht="24.95" customHeight="1">
      <c r="A14" s="49" t="s">
        <v>233</v>
      </c>
      <c r="B14" s="538">
        <v>0</v>
      </c>
      <c r="C14" s="538">
        <v>0</v>
      </c>
      <c r="D14" s="538">
        <v>0</v>
      </c>
      <c r="E14" s="538">
        <v>0</v>
      </c>
      <c r="F14" s="538">
        <v>0</v>
      </c>
      <c r="G14" s="538">
        <v>0</v>
      </c>
    </row>
    <row r="15" spans="1:14" ht="24.95" customHeight="1"/>
    <row r="16" spans="1:14" ht="24.95" customHeight="1">
      <c r="B16" s="59"/>
      <c r="C16" s="59"/>
      <c r="D16" s="60"/>
      <c r="E16" s="60"/>
      <c r="F16" s="60"/>
      <c r="G16" s="60"/>
    </row>
    <row r="17" spans="2:7" ht="24.95" customHeight="1">
      <c r="B17" s="59"/>
      <c r="C17" s="59"/>
      <c r="D17" s="60"/>
      <c r="E17" s="60"/>
      <c r="F17" s="60"/>
      <c r="G17" s="60"/>
    </row>
    <row r="24" spans="2:7">
      <c r="B24" s="64"/>
      <c r="C24" s="64"/>
      <c r="D24" s="64"/>
      <c r="E24" s="64"/>
      <c r="F24" s="64"/>
      <c r="G24" s="64"/>
    </row>
    <row r="25" spans="2:7">
      <c r="B25" s="64"/>
      <c r="C25" s="64"/>
      <c r="D25" s="64"/>
      <c r="E25" s="64"/>
      <c r="F25" s="64"/>
      <c r="G25" s="64"/>
    </row>
    <row r="26" spans="2:7">
      <c r="B26" s="64"/>
      <c r="C26" s="64"/>
      <c r="D26" s="64"/>
      <c r="E26" s="64"/>
      <c r="F26" s="64"/>
      <c r="G26" s="64"/>
    </row>
    <row r="27" spans="2:7">
      <c r="B27" s="65"/>
      <c r="C27" s="65"/>
      <c r="D27" s="65"/>
      <c r="E27" s="65"/>
      <c r="F27" s="65"/>
      <c r="G27" s="65"/>
    </row>
    <row r="28" spans="2:7">
      <c r="B28" s="64"/>
      <c r="C28" s="64"/>
      <c r="D28" s="64"/>
      <c r="E28" s="64"/>
      <c r="F28" s="64"/>
      <c r="G28" s="64"/>
    </row>
    <row r="29" spans="2:7">
      <c r="B29" s="64"/>
      <c r="C29" s="64"/>
      <c r="D29" s="64"/>
      <c r="E29" s="64"/>
      <c r="F29" s="64"/>
      <c r="G29" s="64"/>
    </row>
    <row r="30" spans="2:7">
      <c r="B30" s="64"/>
      <c r="C30" s="64"/>
      <c r="D30" s="64"/>
      <c r="E30" s="64"/>
      <c r="F30" s="64"/>
      <c r="G30" s="64"/>
    </row>
    <row r="31" spans="2:7">
      <c r="B31" s="65"/>
      <c r="C31" s="65"/>
      <c r="D31" s="65"/>
      <c r="E31" s="65"/>
      <c r="F31" s="65"/>
      <c r="G31" s="65"/>
    </row>
    <row r="32" spans="2:7">
      <c r="B32" s="64"/>
      <c r="C32" s="64"/>
      <c r="D32" s="64"/>
      <c r="E32" s="64"/>
      <c r="F32" s="64"/>
      <c r="G32" s="64"/>
    </row>
    <row r="33" spans="2:7">
      <c r="B33" s="64"/>
      <c r="C33" s="64"/>
      <c r="D33" s="64"/>
      <c r="E33" s="64"/>
      <c r="F33" s="64"/>
      <c r="G33" s="64"/>
    </row>
    <row r="34" spans="2:7">
      <c r="B34" s="64"/>
      <c r="C34" s="64"/>
      <c r="D34" s="64"/>
      <c r="E34" s="64"/>
      <c r="F34" s="64"/>
      <c r="G34" s="64"/>
    </row>
  </sheetData>
  <mergeCells count="2">
    <mergeCell ref="E4:G4"/>
    <mergeCell ref="A1:G1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I9" sqref="I9"/>
    </sheetView>
  </sheetViews>
  <sheetFormatPr defaultColWidth="8" defaultRowHeight="15.75"/>
  <cols>
    <col min="1" max="1" width="29.125" style="19" customWidth="1"/>
    <col min="2" max="4" width="9.125" style="19" customWidth="1"/>
    <col min="5" max="5" width="8.625" style="19" customWidth="1"/>
    <col min="6" max="6" width="9.125" style="19" customWidth="1"/>
    <col min="7" max="7" width="8.625" style="19" customWidth="1"/>
    <col min="8" max="16384" width="8" style="19"/>
  </cols>
  <sheetData>
    <row r="1" spans="1:10" ht="20.100000000000001" customHeight="1">
      <c r="A1" s="658" t="s">
        <v>376</v>
      </c>
      <c r="B1" s="658"/>
      <c r="C1" s="658"/>
      <c r="D1" s="658"/>
      <c r="E1" s="658"/>
      <c r="F1" s="658"/>
      <c r="G1" s="658"/>
    </row>
    <row r="2" spans="1:10" ht="15" customHeight="1">
      <c r="A2" s="67"/>
      <c r="B2" s="62"/>
    </row>
    <row r="3" spans="1:10" ht="15" customHeight="1">
      <c r="A3" s="62"/>
      <c r="B3" s="68"/>
      <c r="C3" s="68"/>
      <c r="D3" s="68"/>
      <c r="E3" s="69"/>
      <c r="F3" s="70"/>
      <c r="G3" s="69" t="s">
        <v>145</v>
      </c>
    </row>
    <row r="4" spans="1:10" ht="15.95" customHeight="1">
      <c r="A4" s="61"/>
      <c r="B4" s="11" t="s">
        <v>140</v>
      </c>
      <c r="C4" s="11" t="s">
        <v>15</v>
      </c>
      <c r="D4" s="11" t="s">
        <v>15</v>
      </c>
      <c r="E4" s="633" t="s">
        <v>142</v>
      </c>
      <c r="F4" s="633"/>
      <c r="G4" s="633"/>
    </row>
    <row r="5" spans="1:10" ht="15.95" customHeight="1">
      <c r="B5" s="12" t="s">
        <v>61</v>
      </c>
      <c r="C5" s="12" t="s">
        <v>20</v>
      </c>
      <c r="D5" s="12" t="s">
        <v>98</v>
      </c>
      <c r="E5" s="12" t="s">
        <v>59</v>
      </c>
      <c r="F5" s="12" t="s">
        <v>43</v>
      </c>
      <c r="G5" s="12" t="s">
        <v>98</v>
      </c>
    </row>
    <row r="6" spans="1:10" ht="15.95" customHeight="1">
      <c r="B6" s="12" t="s">
        <v>17</v>
      </c>
      <c r="C6" s="12" t="s">
        <v>17</v>
      </c>
      <c r="D6" s="12" t="s">
        <v>144</v>
      </c>
      <c r="E6" s="12" t="s">
        <v>17</v>
      </c>
      <c r="F6" s="12" t="s">
        <v>17</v>
      </c>
      <c r="G6" s="12" t="s">
        <v>144</v>
      </c>
    </row>
    <row r="7" spans="1:10" ht="15.95" customHeight="1">
      <c r="B7" s="13">
        <v>2021</v>
      </c>
      <c r="C7" s="388">
        <v>2021</v>
      </c>
      <c r="D7" s="388">
        <v>2021</v>
      </c>
      <c r="E7" s="388">
        <v>2021</v>
      </c>
      <c r="F7" s="388">
        <v>2021</v>
      </c>
      <c r="G7" s="388">
        <v>2021</v>
      </c>
    </row>
    <row r="8" spans="1:10" ht="20.100000000000001" customHeight="1">
      <c r="B8" s="12"/>
      <c r="C8" s="12"/>
      <c r="D8" s="12"/>
      <c r="E8" s="12"/>
      <c r="F8" s="12"/>
      <c r="G8" s="12"/>
    </row>
    <row r="9" spans="1:10" ht="24.95" customHeight="1">
      <c r="A9" s="71" t="s">
        <v>116</v>
      </c>
      <c r="B9" s="541">
        <v>5648.69</v>
      </c>
      <c r="C9" s="542">
        <v>5525.46</v>
      </c>
      <c r="D9" s="542">
        <v>11174.15</v>
      </c>
      <c r="E9" s="543">
        <v>103.62667400476977</v>
      </c>
      <c r="F9" s="543">
        <v>102.38571277685851</v>
      </c>
      <c r="G9" s="543">
        <v>103.00929873678407</v>
      </c>
      <c r="H9" s="65"/>
      <c r="I9" s="291"/>
      <c r="J9" s="291"/>
    </row>
    <row r="10" spans="1:10" ht="24.95" customHeight="1">
      <c r="A10" s="72" t="s">
        <v>117</v>
      </c>
      <c r="B10" s="544">
        <v>5313.14</v>
      </c>
      <c r="C10" s="545">
        <v>5196.6599999999989</v>
      </c>
      <c r="D10" s="545">
        <v>10509.8</v>
      </c>
      <c r="E10" s="546">
        <v>104.07106340469707</v>
      </c>
      <c r="F10" s="546">
        <v>102.69267251600665</v>
      </c>
      <c r="G10" s="546">
        <v>103.384912008027</v>
      </c>
      <c r="I10" s="291"/>
      <c r="J10" s="291"/>
    </row>
    <row r="11" spans="1:10" ht="24.95" customHeight="1">
      <c r="A11" s="73" t="s">
        <v>118</v>
      </c>
      <c r="B11" s="544">
        <v>18.600000000000001</v>
      </c>
      <c r="C11" s="545">
        <v>20.910000000000004</v>
      </c>
      <c r="D11" s="545">
        <v>39.510000000000005</v>
      </c>
      <c r="E11" s="546">
        <v>96.875</v>
      </c>
      <c r="F11" s="546">
        <v>99.571428571428569</v>
      </c>
      <c r="G11" s="546">
        <v>98.28358208955224</v>
      </c>
      <c r="I11" s="291"/>
      <c r="J11" s="291"/>
    </row>
    <row r="12" spans="1:10" ht="24.95" customHeight="1">
      <c r="A12" s="73" t="s">
        <v>119</v>
      </c>
      <c r="B12" s="544">
        <v>316.95</v>
      </c>
      <c r="C12" s="545">
        <v>307.88999999999993</v>
      </c>
      <c r="D12" s="545">
        <v>624.83999999999992</v>
      </c>
      <c r="E12" s="546">
        <v>97.075038284839195</v>
      </c>
      <c r="F12" s="546">
        <v>97.646760331102726</v>
      </c>
      <c r="G12" s="546">
        <v>97.355915302036436</v>
      </c>
      <c r="I12" s="291"/>
      <c r="J12" s="291"/>
    </row>
    <row r="13" spans="1:10" ht="24.95" customHeight="1">
      <c r="A13" s="71" t="s">
        <v>120</v>
      </c>
      <c r="B13" s="541">
        <v>5159.3900000000003</v>
      </c>
      <c r="C13" s="541">
        <v>5183.54</v>
      </c>
      <c r="D13" s="547">
        <v>10342.93</v>
      </c>
      <c r="E13" s="543">
        <v>104.29541733206656</v>
      </c>
      <c r="F13" s="543">
        <v>102.7397721844644</v>
      </c>
      <c r="G13" s="543">
        <v>103.50993423877202</v>
      </c>
      <c r="I13" s="291"/>
      <c r="J13" s="291"/>
    </row>
    <row r="14" spans="1:10" ht="24.95" customHeight="1">
      <c r="A14" s="72" t="s">
        <v>117</v>
      </c>
      <c r="B14" s="544">
        <v>5157.84</v>
      </c>
      <c r="C14" s="545">
        <v>5181.2899999999991</v>
      </c>
      <c r="D14" s="545">
        <v>10339.129999999999</v>
      </c>
      <c r="E14" s="546">
        <v>104.29992720213541</v>
      </c>
      <c r="F14" s="546">
        <v>102.69945095240926</v>
      </c>
      <c r="G14" s="546">
        <v>103.49168693632824</v>
      </c>
      <c r="I14" s="291"/>
      <c r="J14" s="291"/>
    </row>
    <row r="15" spans="1:10" ht="24.95" customHeight="1">
      <c r="A15" s="73" t="s">
        <v>118</v>
      </c>
      <c r="B15" s="622" t="s">
        <v>215</v>
      </c>
      <c r="C15" s="622" t="s">
        <v>215</v>
      </c>
      <c r="D15" s="622" t="s">
        <v>215</v>
      </c>
      <c r="E15" s="622" t="s">
        <v>215</v>
      </c>
      <c r="F15" s="622" t="s">
        <v>215</v>
      </c>
      <c r="G15" s="622" t="s">
        <v>215</v>
      </c>
      <c r="I15" s="291"/>
      <c r="J15" s="291"/>
    </row>
    <row r="16" spans="1:10" ht="24.95" customHeight="1">
      <c r="A16" s="73" t="s">
        <v>119</v>
      </c>
      <c r="B16" s="544">
        <v>1.55</v>
      </c>
      <c r="C16" s="545">
        <v>2.25</v>
      </c>
      <c r="D16" s="545">
        <v>3.8</v>
      </c>
      <c r="E16" s="546">
        <v>91.17647058823529</v>
      </c>
      <c r="F16" s="546">
        <v>1071.4285714285704</v>
      </c>
      <c r="G16" s="546">
        <v>198.95287958115179</v>
      </c>
      <c r="I16" s="291"/>
      <c r="J16" s="291"/>
    </row>
    <row r="17" spans="1:10" ht="24.95" customHeight="1">
      <c r="A17" s="71" t="s">
        <v>121</v>
      </c>
      <c r="B17" s="541">
        <v>489.3</v>
      </c>
      <c r="C17" s="541">
        <v>341.9199999999999</v>
      </c>
      <c r="D17" s="547">
        <v>831.21999999999991</v>
      </c>
      <c r="E17" s="543">
        <v>97.06407458837532</v>
      </c>
      <c r="F17" s="543">
        <v>97.302219692657914</v>
      </c>
      <c r="G17" s="543">
        <v>97.161893629456458</v>
      </c>
      <c r="I17" s="291"/>
      <c r="J17" s="291"/>
    </row>
    <row r="18" spans="1:10" ht="24.95" customHeight="1">
      <c r="A18" s="72" t="s">
        <v>117</v>
      </c>
      <c r="B18" s="544">
        <v>155.30000000000001</v>
      </c>
      <c r="C18" s="545">
        <v>15.370000000000005</v>
      </c>
      <c r="D18" s="545">
        <v>170.67000000000002</v>
      </c>
      <c r="E18" s="546">
        <v>97.001873828856972</v>
      </c>
      <c r="F18" s="546">
        <v>100.45751633986943</v>
      </c>
      <c r="G18" s="546">
        <v>97.303306727480063</v>
      </c>
      <c r="I18" s="291"/>
      <c r="J18" s="291"/>
    </row>
    <row r="19" spans="1:10" ht="24.95" customHeight="1">
      <c r="A19" s="73" t="s">
        <v>118</v>
      </c>
      <c r="B19" s="544">
        <v>18.600000000000001</v>
      </c>
      <c r="C19" s="545">
        <v>20.910000000000004</v>
      </c>
      <c r="D19" s="545">
        <v>39.510000000000005</v>
      </c>
      <c r="E19" s="546">
        <v>96.875</v>
      </c>
      <c r="F19" s="546">
        <v>99.571428571428569</v>
      </c>
      <c r="G19" s="546">
        <v>98.28358208955224</v>
      </c>
      <c r="I19" s="291"/>
      <c r="J19" s="291"/>
    </row>
    <row r="20" spans="1:10" ht="24.95" customHeight="1">
      <c r="A20" s="73" t="s">
        <v>119</v>
      </c>
      <c r="B20" s="545">
        <v>315.39999999999998</v>
      </c>
      <c r="C20" s="545">
        <v>305.64</v>
      </c>
      <c r="D20" s="545">
        <v>621.04</v>
      </c>
      <c r="E20" s="546">
        <v>97.105911330049253</v>
      </c>
      <c r="F20" s="546">
        <v>96.997778483021264</v>
      </c>
      <c r="G20" s="546">
        <v>97.052664478824809</v>
      </c>
      <c r="I20" s="291"/>
      <c r="J20" s="291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2">
    <mergeCell ref="E4:G4"/>
    <mergeCell ref="A1:G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3"/>
  <sheetViews>
    <sheetView workbookViewId="0">
      <selection activeCell="I10" sqref="H10:I10"/>
    </sheetView>
  </sheetViews>
  <sheetFormatPr defaultColWidth="12.875" defaultRowHeight="16.5" customHeight="1"/>
  <cols>
    <col min="1" max="1" width="40.625" style="74" customWidth="1"/>
    <col min="2" max="5" width="10.625" style="74" customWidth="1"/>
    <col min="6" max="16384" width="12.875" style="74"/>
  </cols>
  <sheetData>
    <row r="1" spans="1:118" ht="33.75" customHeight="1">
      <c r="A1" s="659" t="s">
        <v>377</v>
      </c>
      <c r="B1" s="659"/>
      <c r="C1" s="659"/>
      <c r="D1" s="659"/>
      <c r="E1" s="659"/>
    </row>
    <row r="2" spans="1:118" ht="18.75" customHeight="1">
      <c r="A2" s="75"/>
      <c r="C2" s="76"/>
      <c r="D2" s="76"/>
      <c r="E2" s="77" t="s">
        <v>19</v>
      </c>
    </row>
    <row r="3" spans="1:118" ht="15.6" customHeight="1">
      <c r="A3" s="78"/>
      <c r="B3" s="79" t="s">
        <v>96</v>
      </c>
      <c r="C3" s="79" t="s">
        <v>97</v>
      </c>
      <c r="D3" s="79" t="s">
        <v>97</v>
      </c>
      <c r="E3" s="79" t="s">
        <v>147</v>
      </c>
    </row>
    <row r="4" spans="1:118" ht="15.6" customHeight="1">
      <c r="A4" s="80"/>
      <c r="B4" s="81" t="s">
        <v>283</v>
      </c>
      <c r="C4" s="81" t="s">
        <v>283</v>
      </c>
      <c r="D4" s="81" t="s">
        <v>283</v>
      </c>
      <c r="E4" s="81" t="s">
        <v>283</v>
      </c>
    </row>
    <row r="5" spans="1:118" ht="15.6" customHeight="1">
      <c r="A5" s="80"/>
      <c r="B5" s="81" t="s">
        <v>11</v>
      </c>
      <c r="C5" s="81" t="s">
        <v>11</v>
      </c>
      <c r="D5" s="81" t="s">
        <v>11</v>
      </c>
      <c r="E5" s="81" t="s">
        <v>11</v>
      </c>
    </row>
    <row r="6" spans="1:118" ht="15.6" customHeight="1">
      <c r="A6" s="80"/>
      <c r="B6" s="81" t="s">
        <v>12</v>
      </c>
      <c r="C6" s="81" t="s">
        <v>99</v>
      </c>
      <c r="D6" s="81" t="s">
        <v>12</v>
      </c>
      <c r="E6" s="81" t="s">
        <v>13</v>
      </c>
    </row>
    <row r="7" spans="1:118" ht="15.6" customHeight="1">
      <c r="A7" s="80"/>
      <c r="B7" s="82" t="s">
        <v>64</v>
      </c>
      <c r="C7" s="82" t="s">
        <v>283</v>
      </c>
      <c r="D7" s="82" t="s">
        <v>64</v>
      </c>
      <c r="E7" s="82" t="s">
        <v>64</v>
      </c>
    </row>
    <row r="8" spans="1:118" s="84" customFormat="1" ht="18.75" customHeight="1">
      <c r="A8" s="80"/>
      <c r="B8" s="83"/>
      <c r="C8" s="83"/>
      <c r="D8" s="83"/>
      <c r="E8" s="83"/>
    </row>
    <row r="9" spans="1:118" s="87" customFormat="1" ht="24.95" customHeight="1">
      <c r="A9" s="85" t="s">
        <v>294</v>
      </c>
      <c r="B9" s="626">
        <v>141.04</v>
      </c>
      <c r="C9" s="626">
        <v>103.13</v>
      </c>
      <c r="D9" s="626">
        <v>110.63</v>
      </c>
      <c r="E9" s="626">
        <v>123.32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</row>
    <row r="10" spans="1:118" ht="24.95" customHeight="1">
      <c r="A10" s="347"/>
      <c r="B10" s="548"/>
      <c r="C10" s="548"/>
      <c r="D10" s="548"/>
      <c r="E10" s="548"/>
    </row>
    <row r="11" spans="1:118" s="88" customFormat="1" ht="24.95" customHeight="1">
      <c r="A11" s="431" t="s">
        <v>0</v>
      </c>
      <c r="B11" s="548">
        <v>105.44</v>
      </c>
      <c r="C11" s="548">
        <v>106.87</v>
      </c>
      <c r="D11" s="548">
        <v>109.3</v>
      </c>
      <c r="E11" s="548">
        <v>91.63</v>
      </c>
    </row>
    <row r="12" spans="1:118" ht="24.95" customHeight="1">
      <c r="A12" s="429" t="s">
        <v>150</v>
      </c>
      <c r="B12" s="549">
        <v>105.44</v>
      </c>
      <c r="C12" s="549">
        <v>106.87</v>
      </c>
      <c r="D12" s="549">
        <v>109.3</v>
      </c>
      <c r="E12" s="549">
        <v>91.63</v>
      </c>
    </row>
    <row r="13" spans="1:118" s="88" customFormat="1" ht="24.95" customHeight="1">
      <c r="A13" s="431" t="s">
        <v>151</v>
      </c>
      <c r="B13" s="548">
        <v>141.41</v>
      </c>
      <c r="C13" s="548">
        <v>103.16</v>
      </c>
      <c r="D13" s="548">
        <v>110.72</v>
      </c>
      <c r="E13" s="548">
        <v>123.59</v>
      </c>
    </row>
    <row r="14" spans="1:118" ht="24.95" customHeight="1">
      <c r="A14" s="430" t="s">
        <v>152</v>
      </c>
      <c r="B14" s="549">
        <v>107.13</v>
      </c>
      <c r="C14" s="549">
        <v>101.58</v>
      </c>
      <c r="D14" s="549">
        <v>108.56</v>
      </c>
      <c r="E14" s="549">
        <v>106.92</v>
      </c>
    </row>
    <row r="15" spans="1:118" ht="24.95" customHeight="1">
      <c r="A15" s="430" t="s">
        <v>153</v>
      </c>
      <c r="B15" s="549">
        <v>117.32</v>
      </c>
      <c r="C15" s="549">
        <v>101.48</v>
      </c>
      <c r="D15" s="549">
        <v>127.53</v>
      </c>
      <c r="E15" s="549">
        <v>130.13999999999999</v>
      </c>
    </row>
    <row r="16" spans="1:118" ht="24.95" customHeight="1">
      <c r="A16" s="430" t="s">
        <v>154</v>
      </c>
      <c r="B16" s="549">
        <v>138.24</v>
      </c>
      <c r="C16" s="549">
        <v>102.65</v>
      </c>
      <c r="D16" s="549">
        <v>157.66</v>
      </c>
      <c r="E16" s="549">
        <v>115.43</v>
      </c>
    </row>
    <row r="17" spans="1:5" ht="24.95" customHeight="1">
      <c r="A17" s="430" t="s">
        <v>155</v>
      </c>
      <c r="B17" s="549">
        <v>223.74</v>
      </c>
      <c r="C17" s="549">
        <v>101.38</v>
      </c>
      <c r="D17" s="549">
        <v>128.63999999999999</v>
      </c>
      <c r="E17" s="549">
        <v>117.11</v>
      </c>
    </row>
    <row r="18" spans="1:5" ht="47.25">
      <c r="A18" s="430" t="s">
        <v>156</v>
      </c>
      <c r="B18" s="549">
        <v>106.54</v>
      </c>
      <c r="C18" s="549">
        <v>103.15</v>
      </c>
      <c r="D18" s="549">
        <v>66.67</v>
      </c>
      <c r="E18" s="549">
        <v>100.28</v>
      </c>
    </row>
    <row r="19" spans="1:5" ht="29.25" customHeight="1">
      <c r="A19" s="430" t="s">
        <v>157</v>
      </c>
      <c r="B19" s="549">
        <v>93.53</v>
      </c>
      <c r="C19" s="549">
        <v>106.09</v>
      </c>
      <c r="D19" s="549">
        <v>125.84</v>
      </c>
      <c r="E19" s="549">
        <v>90.57</v>
      </c>
    </row>
    <row r="20" spans="1:5" ht="24.95" customHeight="1">
      <c r="A20" s="430" t="s">
        <v>158</v>
      </c>
      <c r="B20" s="549">
        <v>144.87</v>
      </c>
      <c r="C20" s="549">
        <v>103.71</v>
      </c>
      <c r="D20" s="549">
        <v>106.19</v>
      </c>
      <c r="E20" s="549">
        <v>141.38</v>
      </c>
    </row>
    <row r="21" spans="1:5" ht="24.95" customHeight="1">
      <c r="A21" s="430" t="s">
        <v>159</v>
      </c>
      <c r="B21" s="549">
        <v>216.89</v>
      </c>
      <c r="C21" s="549">
        <v>106.87</v>
      </c>
      <c r="D21" s="549">
        <v>124.21</v>
      </c>
      <c r="E21" s="549">
        <v>128.44</v>
      </c>
    </row>
    <row r="22" spans="1:5" ht="24.95" customHeight="1">
      <c r="A22" s="430" t="s">
        <v>160</v>
      </c>
      <c r="B22" s="549">
        <v>105.72</v>
      </c>
      <c r="C22" s="549">
        <v>100.86</v>
      </c>
      <c r="D22" s="549">
        <v>97.16</v>
      </c>
      <c r="E22" s="549">
        <v>99.44</v>
      </c>
    </row>
    <row r="23" spans="1:5" ht="24.95" customHeight="1">
      <c r="A23" s="430" t="s">
        <v>161</v>
      </c>
      <c r="B23" s="549">
        <v>187.15</v>
      </c>
      <c r="C23" s="549">
        <v>101.15</v>
      </c>
      <c r="D23" s="549">
        <v>124.93</v>
      </c>
      <c r="E23" s="549">
        <v>136.30000000000001</v>
      </c>
    </row>
    <row r="24" spans="1:5" ht="24.95" customHeight="1">
      <c r="A24" s="430" t="s">
        <v>162</v>
      </c>
      <c r="B24" s="549">
        <v>105.92</v>
      </c>
      <c r="C24" s="549">
        <v>102.18</v>
      </c>
      <c r="D24" s="549">
        <v>112.27</v>
      </c>
      <c r="E24" s="549">
        <v>112.87</v>
      </c>
    </row>
    <row r="25" spans="1:5" ht="24.95" customHeight="1">
      <c r="A25" s="430" t="s">
        <v>163</v>
      </c>
      <c r="B25" s="549">
        <v>122.24</v>
      </c>
      <c r="C25" s="549">
        <v>100.98</v>
      </c>
      <c r="D25" s="549">
        <v>117.69</v>
      </c>
      <c r="E25" s="549">
        <v>116.31</v>
      </c>
    </row>
    <row r="26" spans="1:5" ht="31.5">
      <c r="A26" s="430" t="s">
        <v>164</v>
      </c>
      <c r="B26" s="549">
        <v>138.43</v>
      </c>
      <c r="C26" s="549">
        <v>102.05</v>
      </c>
      <c r="D26" s="549">
        <v>132.66</v>
      </c>
      <c r="E26" s="549">
        <v>121.3</v>
      </c>
    </row>
    <row r="27" spans="1:5" ht="35.1" customHeight="1">
      <c r="A27" s="430" t="s">
        <v>165</v>
      </c>
      <c r="B27" s="549">
        <v>167.07</v>
      </c>
      <c r="C27" s="549">
        <v>101.87</v>
      </c>
      <c r="D27" s="549">
        <v>113.29</v>
      </c>
      <c r="E27" s="549">
        <v>130.04</v>
      </c>
    </row>
    <row r="28" spans="1:5" ht="35.1" customHeight="1">
      <c r="A28" s="430" t="s">
        <v>166</v>
      </c>
      <c r="B28" s="549">
        <v>166.64</v>
      </c>
      <c r="C28" s="549">
        <v>103.13</v>
      </c>
      <c r="D28" s="549">
        <v>118.39</v>
      </c>
      <c r="E28" s="549">
        <v>118.34</v>
      </c>
    </row>
    <row r="29" spans="1:5" ht="33.75" customHeight="1">
      <c r="A29" s="430" t="s">
        <v>167</v>
      </c>
      <c r="B29" s="549">
        <v>120.24</v>
      </c>
      <c r="C29" s="549">
        <v>102.04</v>
      </c>
      <c r="D29" s="549">
        <v>51.92</v>
      </c>
      <c r="E29" s="549">
        <v>68.3</v>
      </c>
    </row>
    <row r="30" spans="1:5" ht="27.75" customHeight="1">
      <c r="A30" s="430" t="s">
        <v>168</v>
      </c>
      <c r="B30" s="549">
        <v>169.14</v>
      </c>
      <c r="C30" s="549">
        <v>111.56</v>
      </c>
      <c r="D30" s="549">
        <v>154.54</v>
      </c>
      <c r="E30" s="549">
        <v>150.47</v>
      </c>
    </row>
    <row r="31" spans="1:5" ht="24.95" customHeight="1">
      <c r="A31" s="430" t="s">
        <v>169</v>
      </c>
      <c r="B31" s="549">
        <v>103.91</v>
      </c>
      <c r="C31" s="549">
        <v>101.83</v>
      </c>
      <c r="D31" s="549">
        <v>84.75</v>
      </c>
      <c r="E31" s="549">
        <v>103.15</v>
      </c>
    </row>
    <row r="32" spans="1:5" ht="24.95" customHeight="1">
      <c r="A32" s="430" t="s">
        <v>170</v>
      </c>
      <c r="B32" s="549">
        <v>80.510000000000005</v>
      </c>
      <c r="C32" s="549">
        <v>101.15</v>
      </c>
      <c r="D32" s="549">
        <v>66.540000000000006</v>
      </c>
      <c r="E32" s="549">
        <v>80.260000000000005</v>
      </c>
    </row>
    <row r="33" spans="1:5" ht="24.95" customHeight="1">
      <c r="A33" s="430" t="s">
        <v>171</v>
      </c>
      <c r="B33" s="549">
        <v>202.17</v>
      </c>
      <c r="C33" s="549">
        <v>100.68</v>
      </c>
      <c r="D33" s="549">
        <v>141.56</v>
      </c>
      <c r="E33" s="549">
        <v>161.13999999999999</v>
      </c>
    </row>
    <row r="34" spans="1:5" s="88" customFormat="1" ht="31.5">
      <c r="A34" s="431" t="s">
        <v>172</v>
      </c>
      <c r="B34" s="548">
        <v>132.16</v>
      </c>
      <c r="C34" s="548">
        <v>101</v>
      </c>
      <c r="D34" s="548">
        <v>105.35</v>
      </c>
      <c r="E34" s="548">
        <v>116.92</v>
      </c>
    </row>
    <row r="35" spans="1:5" ht="35.1" customHeight="1">
      <c r="A35" s="430" t="s">
        <v>172</v>
      </c>
      <c r="B35" s="549">
        <v>132.16</v>
      </c>
      <c r="C35" s="549">
        <v>101</v>
      </c>
      <c r="D35" s="549">
        <v>105.35</v>
      </c>
      <c r="E35" s="549">
        <v>116.92</v>
      </c>
    </row>
    <row r="36" spans="1:5" ht="35.1" customHeight="1">
      <c r="A36" s="347" t="s">
        <v>173</v>
      </c>
      <c r="B36" s="548">
        <v>109.77</v>
      </c>
      <c r="C36" s="548">
        <v>101.04</v>
      </c>
      <c r="D36" s="548">
        <v>104.71</v>
      </c>
      <c r="E36" s="548">
        <v>97.87</v>
      </c>
    </row>
    <row r="37" spans="1:5" ht="24" customHeight="1">
      <c r="A37" s="550" t="s">
        <v>174</v>
      </c>
      <c r="B37" s="549">
        <v>122.94</v>
      </c>
      <c r="C37" s="549">
        <v>100.58</v>
      </c>
      <c r="D37" s="549">
        <v>113.09</v>
      </c>
      <c r="E37" s="549">
        <v>101.96</v>
      </c>
    </row>
    <row r="38" spans="1:5" ht="31.5">
      <c r="A38" s="430" t="s">
        <v>175</v>
      </c>
      <c r="B38" s="549">
        <v>94.45</v>
      </c>
      <c r="C38" s="549">
        <v>101.72</v>
      </c>
      <c r="D38" s="549">
        <v>94.25</v>
      </c>
      <c r="E38" s="549">
        <v>92.53</v>
      </c>
    </row>
    <row r="39" spans="1:5" ht="24.95" customHeight="1">
      <c r="A39" s="348"/>
      <c r="B39" s="272"/>
      <c r="C39" s="272"/>
      <c r="D39" s="272"/>
      <c r="E39" s="272"/>
    </row>
    <row r="40" spans="1:5" ht="35.1" customHeight="1">
      <c r="A40" s="348"/>
      <c r="B40" s="272"/>
      <c r="C40" s="272"/>
      <c r="D40" s="272"/>
      <c r="E40" s="272"/>
    </row>
    <row r="41" spans="1:5" ht="35.1" customHeight="1">
      <c r="A41" s="348"/>
      <c r="B41" s="272"/>
      <c r="C41" s="272"/>
      <c r="D41" s="272"/>
      <c r="E41" s="272"/>
    </row>
    <row r="42" spans="1:5" ht="16.5" customHeight="1">
      <c r="A42" s="89"/>
      <c r="B42" s="89"/>
      <c r="C42" s="89"/>
      <c r="D42" s="89"/>
      <c r="E42" s="89"/>
    </row>
    <row r="43" spans="1:5" ht="16.5" customHeight="1">
      <c r="A43" s="89"/>
      <c r="B43" s="89"/>
      <c r="C43" s="89"/>
      <c r="D43" s="89"/>
      <c r="E43" s="89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5"/>
  <sheetViews>
    <sheetView workbookViewId="0">
      <selection activeCell="E8" sqref="E8"/>
    </sheetView>
  </sheetViews>
  <sheetFormatPr defaultColWidth="12.875" defaultRowHeight="16.5" customHeight="1"/>
  <cols>
    <col min="1" max="1" width="46.625" style="74" customWidth="1"/>
    <col min="2" max="3" width="15.625" style="74" customWidth="1"/>
    <col min="4" max="16384" width="12.875" style="74"/>
  </cols>
  <sheetData>
    <row r="1" spans="1:118" ht="25.5" customHeight="1">
      <c r="A1" s="659" t="s">
        <v>378</v>
      </c>
      <c r="B1" s="659"/>
      <c r="C1" s="659"/>
    </row>
    <row r="2" spans="1:118" ht="15" customHeight="1">
      <c r="A2" s="90"/>
      <c r="B2" s="90"/>
      <c r="C2" s="90"/>
    </row>
    <row r="3" spans="1:118" ht="15" customHeight="1">
      <c r="A3" s="75"/>
      <c r="C3" s="77" t="s">
        <v>19</v>
      </c>
    </row>
    <row r="4" spans="1:118" ht="15" customHeight="1">
      <c r="A4" s="78"/>
      <c r="B4" s="79" t="s">
        <v>60</v>
      </c>
      <c r="C4" s="79" t="s">
        <v>100</v>
      </c>
    </row>
    <row r="5" spans="1:118" ht="15" customHeight="1">
      <c r="A5" s="80"/>
      <c r="B5" s="81" t="s">
        <v>283</v>
      </c>
      <c r="C5" s="81" t="s">
        <v>283</v>
      </c>
    </row>
    <row r="6" spans="1:118" ht="15" customHeight="1">
      <c r="A6" s="80"/>
      <c r="B6" s="81" t="s">
        <v>7</v>
      </c>
      <c r="C6" s="81" t="s">
        <v>7</v>
      </c>
    </row>
    <row r="7" spans="1:118" ht="15" customHeight="1">
      <c r="A7" s="80"/>
      <c r="B7" s="82" t="s">
        <v>64</v>
      </c>
      <c r="C7" s="82" t="s">
        <v>64</v>
      </c>
    </row>
    <row r="8" spans="1:118" s="84" customFormat="1" ht="16.5" customHeight="1">
      <c r="A8" s="80"/>
      <c r="B8" s="83"/>
      <c r="C8" s="83"/>
    </row>
    <row r="9" spans="1:118" s="87" customFormat="1" ht="24.95" customHeight="1">
      <c r="A9" s="85" t="s">
        <v>294</v>
      </c>
      <c r="B9" s="551">
        <v>106.91</v>
      </c>
      <c r="C9" s="551">
        <v>144.81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</row>
    <row r="10" spans="1:118" ht="24.95" customHeight="1">
      <c r="A10" s="347"/>
      <c r="B10" s="552"/>
      <c r="C10" s="552"/>
    </row>
    <row r="11" spans="1:118" s="88" customFormat="1" ht="24.95" customHeight="1">
      <c r="A11" s="431" t="s">
        <v>0</v>
      </c>
      <c r="B11" s="551">
        <v>78.25</v>
      </c>
      <c r="C11" s="551">
        <v>105.44</v>
      </c>
    </row>
    <row r="12" spans="1:118" ht="24.95" customHeight="1">
      <c r="A12" s="429" t="s">
        <v>150</v>
      </c>
      <c r="B12" s="553">
        <v>78.25</v>
      </c>
      <c r="C12" s="553">
        <v>105.44</v>
      </c>
    </row>
    <row r="13" spans="1:118" s="88" customFormat="1" ht="24.95" customHeight="1">
      <c r="A13" s="431" t="s">
        <v>151</v>
      </c>
      <c r="B13" s="551">
        <v>106.99</v>
      </c>
      <c r="C13" s="551">
        <v>145.44</v>
      </c>
    </row>
    <row r="14" spans="1:118" ht="24.95" customHeight="1">
      <c r="A14" s="430" t="s">
        <v>152</v>
      </c>
      <c r="B14" s="553">
        <v>104.42</v>
      </c>
      <c r="C14" s="553">
        <v>109.35</v>
      </c>
    </row>
    <row r="15" spans="1:118" ht="24.95" customHeight="1">
      <c r="A15" s="430" t="s">
        <v>153</v>
      </c>
      <c r="B15" s="553">
        <v>140.53</v>
      </c>
      <c r="C15" s="553">
        <v>121.57</v>
      </c>
    </row>
    <row r="16" spans="1:118" ht="24.95" customHeight="1">
      <c r="A16" s="430" t="s">
        <v>154</v>
      </c>
      <c r="B16" s="553">
        <v>96.45</v>
      </c>
      <c r="C16" s="551">
        <v>142.03</v>
      </c>
    </row>
    <row r="17" spans="1:3" ht="24.95" customHeight="1">
      <c r="A17" s="430" t="s">
        <v>155</v>
      </c>
      <c r="B17" s="553">
        <v>97.69</v>
      </c>
      <c r="C17" s="553">
        <v>147.11000000000001</v>
      </c>
    </row>
    <row r="18" spans="1:3" ht="47.25">
      <c r="A18" s="430" t="s">
        <v>156</v>
      </c>
      <c r="B18" s="553">
        <v>95.22</v>
      </c>
      <c r="C18" s="553">
        <v>106.41</v>
      </c>
    </row>
    <row r="19" spans="1:3" ht="24.95" customHeight="1">
      <c r="A19" s="430" t="s">
        <v>157</v>
      </c>
      <c r="B19" s="553">
        <v>79.790000000000006</v>
      </c>
      <c r="C19" s="553">
        <v>105.26</v>
      </c>
    </row>
    <row r="20" spans="1:3" ht="24.95" customHeight="1">
      <c r="A20" s="430" t="s">
        <v>158</v>
      </c>
      <c r="B20" s="553">
        <v>152.21</v>
      </c>
      <c r="C20" s="553">
        <v>131.43</v>
      </c>
    </row>
    <row r="21" spans="1:3" ht="24.95" customHeight="1">
      <c r="A21" s="430" t="s">
        <v>159</v>
      </c>
      <c r="B21" s="553">
        <v>94.86</v>
      </c>
      <c r="C21" s="553">
        <v>190.16</v>
      </c>
    </row>
    <row r="22" spans="1:3" ht="24.95" customHeight="1">
      <c r="A22" s="430" t="s">
        <v>160</v>
      </c>
      <c r="B22" s="553">
        <v>106.57</v>
      </c>
      <c r="C22" s="553">
        <v>93.19</v>
      </c>
    </row>
    <row r="23" spans="1:3" ht="25.5" customHeight="1">
      <c r="A23" s="430" t="s">
        <v>161</v>
      </c>
      <c r="B23" s="553">
        <v>115.19</v>
      </c>
      <c r="C23" s="553">
        <v>157.47999999999999</v>
      </c>
    </row>
    <row r="24" spans="1:3" ht="24.95" customHeight="1">
      <c r="A24" s="430" t="s">
        <v>162</v>
      </c>
      <c r="B24" s="553">
        <v>111.89</v>
      </c>
      <c r="C24" s="553">
        <v>113.79</v>
      </c>
    </row>
    <row r="25" spans="1:3" ht="24.95" customHeight="1">
      <c r="A25" s="430" t="s">
        <v>163</v>
      </c>
      <c r="B25" s="553">
        <v>110.44</v>
      </c>
      <c r="C25" s="553">
        <v>122.24</v>
      </c>
    </row>
    <row r="26" spans="1:3" ht="31.5">
      <c r="A26" s="430" t="s">
        <v>164</v>
      </c>
      <c r="B26" s="553">
        <v>107.34</v>
      </c>
      <c r="C26" s="553">
        <v>144.1</v>
      </c>
    </row>
    <row r="27" spans="1:3" ht="31.5">
      <c r="A27" s="430" t="s">
        <v>165</v>
      </c>
      <c r="B27" s="553">
        <v>114.21</v>
      </c>
      <c r="C27" s="553">
        <v>150.88</v>
      </c>
    </row>
    <row r="28" spans="1:3" ht="24.95" customHeight="1">
      <c r="A28" s="430" t="s">
        <v>166</v>
      </c>
      <c r="B28" s="553">
        <v>104.81</v>
      </c>
      <c r="C28" s="553">
        <v>136.63999999999999</v>
      </c>
    </row>
    <row r="29" spans="1:3" ht="24.95" customHeight="1">
      <c r="A29" s="430" t="s">
        <v>167</v>
      </c>
      <c r="B29" s="553">
        <v>56.26</v>
      </c>
      <c r="C29" s="553">
        <v>74.59</v>
      </c>
    </row>
    <row r="30" spans="1:3" ht="24.95" customHeight="1">
      <c r="A30" s="430" t="s">
        <v>168</v>
      </c>
      <c r="B30" s="553">
        <v>112.55</v>
      </c>
      <c r="C30" s="553">
        <v>218.89</v>
      </c>
    </row>
    <row r="31" spans="1:3" ht="24" customHeight="1">
      <c r="A31" s="430" t="s">
        <v>169</v>
      </c>
      <c r="B31" s="553">
        <v>87.77</v>
      </c>
      <c r="C31" s="553">
        <v>123.71</v>
      </c>
    </row>
    <row r="32" spans="1:3" ht="24" customHeight="1">
      <c r="A32" s="430" t="s">
        <v>170</v>
      </c>
      <c r="B32" s="553">
        <v>80.540000000000006</v>
      </c>
      <c r="C32" s="553">
        <v>79.95</v>
      </c>
    </row>
    <row r="33" spans="1:3" ht="24" customHeight="1">
      <c r="A33" s="430" t="s">
        <v>171</v>
      </c>
      <c r="B33" s="553">
        <v>154.96</v>
      </c>
      <c r="C33" s="553">
        <v>168.33</v>
      </c>
    </row>
    <row r="34" spans="1:3" s="88" customFormat="1" ht="31.5">
      <c r="A34" s="431" t="s">
        <v>172</v>
      </c>
      <c r="B34" s="551">
        <v>111.84</v>
      </c>
      <c r="C34" s="551">
        <v>121.67</v>
      </c>
    </row>
    <row r="35" spans="1:3" ht="31.5">
      <c r="A35" s="430" t="s">
        <v>172</v>
      </c>
      <c r="B35" s="553">
        <v>111.84</v>
      </c>
      <c r="C35" s="553">
        <v>121.67</v>
      </c>
    </row>
    <row r="36" spans="1:3" s="88" customFormat="1" ht="31.5">
      <c r="A36" s="347" t="s">
        <v>173</v>
      </c>
      <c r="B36" s="551">
        <v>90.96</v>
      </c>
      <c r="C36" s="551">
        <v>105.52</v>
      </c>
    </row>
    <row r="37" spans="1:3" ht="24.95" customHeight="1">
      <c r="A37" s="429" t="s">
        <v>174</v>
      </c>
      <c r="B37" s="553">
        <v>91.5</v>
      </c>
      <c r="C37" s="553">
        <v>114.13</v>
      </c>
    </row>
    <row r="38" spans="1:3" ht="28.5" customHeight="1">
      <c r="A38" s="430" t="s">
        <v>175</v>
      </c>
      <c r="B38" s="553">
        <v>90.23</v>
      </c>
      <c r="C38" s="553">
        <v>94.92</v>
      </c>
    </row>
    <row r="39" spans="1:3" ht="24.95" customHeight="1">
      <c r="A39" s="348"/>
      <c r="B39" s="335"/>
      <c r="C39" s="335"/>
    </row>
    <row r="40" spans="1:3" ht="35.1" customHeight="1">
      <c r="A40" s="347"/>
      <c r="B40" s="334"/>
      <c r="C40" s="334"/>
    </row>
    <row r="41" spans="1:3" ht="35.1" customHeight="1">
      <c r="A41" s="347"/>
      <c r="B41" s="334"/>
      <c r="C41" s="334"/>
    </row>
    <row r="42" spans="1:3" ht="24.95" customHeight="1">
      <c r="A42" s="348"/>
      <c r="B42" s="335"/>
      <c r="C42" s="335"/>
    </row>
    <row r="43" spans="1:3" ht="24.95" customHeight="1">
      <c r="A43" s="348"/>
      <c r="B43" s="335"/>
      <c r="C43" s="335"/>
    </row>
    <row r="44" spans="1:3" ht="35.1" customHeight="1">
      <c r="A44" s="348"/>
      <c r="B44" s="335"/>
      <c r="C44" s="335"/>
    </row>
    <row r="45" spans="1:3" ht="24.95" customHeight="1">
      <c r="A45" s="348"/>
      <c r="B45" s="335"/>
      <c r="C45" s="335"/>
    </row>
  </sheetData>
  <mergeCells count="1">
    <mergeCell ref="A1:C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G13" sqref="G13"/>
    </sheetView>
  </sheetViews>
  <sheetFormatPr defaultRowHeight="18" customHeight="1"/>
  <cols>
    <col min="1" max="1" width="22.625" style="91" customWidth="1"/>
    <col min="2" max="2" width="9.125" style="91" customWidth="1"/>
    <col min="3" max="3" width="9.875" style="91" customWidth="1"/>
    <col min="4" max="4" width="8.5" style="91" customWidth="1"/>
    <col min="5" max="5" width="9.5" style="91" customWidth="1"/>
    <col min="6" max="7" width="12.625" style="91" customWidth="1"/>
    <col min="8" max="246" width="9" style="91"/>
    <col min="247" max="247" width="29.625" style="91" customWidth="1"/>
    <col min="248" max="248" width="9" style="91" bestFit="1" customWidth="1"/>
    <col min="249" max="249" width="6.875" style="91" bestFit="1" customWidth="1"/>
    <col min="250" max="250" width="6.125" style="91" bestFit="1" customWidth="1"/>
    <col min="251" max="251" width="6.625" style="91" bestFit="1" customWidth="1"/>
    <col min="252" max="253" width="9.375" style="91" customWidth="1"/>
    <col min="254" max="502" width="9" style="91"/>
    <col min="503" max="503" width="29.625" style="91" customWidth="1"/>
    <col min="504" max="504" width="9" style="91" bestFit="1" customWidth="1"/>
    <col min="505" max="505" width="6.875" style="91" bestFit="1" customWidth="1"/>
    <col min="506" max="506" width="6.125" style="91" bestFit="1" customWidth="1"/>
    <col min="507" max="507" width="6.625" style="91" bestFit="1" customWidth="1"/>
    <col min="508" max="509" width="9.375" style="91" customWidth="1"/>
    <col min="510" max="758" width="9" style="91"/>
    <col min="759" max="759" width="29.625" style="91" customWidth="1"/>
    <col min="760" max="760" width="9" style="91" bestFit="1" customWidth="1"/>
    <col min="761" max="761" width="6.875" style="91" bestFit="1" customWidth="1"/>
    <col min="762" max="762" width="6.125" style="91" bestFit="1" customWidth="1"/>
    <col min="763" max="763" width="6.625" style="91" bestFit="1" customWidth="1"/>
    <col min="764" max="765" width="9.375" style="91" customWidth="1"/>
    <col min="766" max="1014" width="9" style="91"/>
    <col min="1015" max="1015" width="29.625" style="91" customWidth="1"/>
    <col min="1016" max="1016" width="9" style="91" bestFit="1" customWidth="1"/>
    <col min="1017" max="1017" width="6.875" style="91" bestFit="1" customWidth="1"/>
    <col min="1018" max="1018" width="6.125" style="91" bestFit="1" customWidth="1"/>
    <col min="1019" max="1019" width="6.625" style="91" bestFit="1" customWidth="1"/>
    <col min="1020" max="1021" width="9.375" style="91" customWidth="1"/>
    <col min="1022" max="1270" width="9" style="91"/>
    <col min="1271" max="1271" width="29.625" style="91" customWidth="1"/>
    <col min="1272" max="1272" width="9" style="91" bestFit="1" customWidth="1"/>
    <col min="1273" max="1273" width="6.875" style="91" bestFit="1" customWidth="1"/>
    <col min="1274" max="1274" width="6.125" style="91" bestFit="1" customWidth="1"/>
    <col min="1275" max="1275" width="6.625" style="91" bestFit="1" customWidth="1"/>
    <col min="1276" max="1277" width="9.375" style="91" customWidth="1"/>
    <col min="1278" max="1526" width="9" style="91"/>
    <col min="1527" max="1527" width="29.625" style="91" customWidth="1"/>
    <col min="1528" max="1528" width="9" style="91" bestFit="1" customWidth="1"/>
    <col min="1529" max="1529" width="6.875" style="91" bestFit="1" customWidth="1"/>
    <col min="1530" max="1530" width="6.125" style="91" bestFit="1" customWidth="1"/>
    <col min="1531" max="1531" width="6.625" style="91" bestFit="1" customWidth="1"/>
    <col min="1532" max="1533" width="9.375" style="91" customWidth="1"/>
    <col min="1534" max="1782" width="9" style="91"/>
    <col min="1783" max="1783" width="29.625" style="91" customWidth="1"/>
    <col min="1784" max="1784" width="9" style="91" bestFit="1" customWidth="1"/>
    <col min="1785" max="1785" width="6.875" style="91" bestFit="1" customWidth="1"/>
    <col min="1786" max="1786" width="6.125" style="91" bestFit="1" customWidth="1"/>
    <col min="1787" max="1787" width="6.625" style="91" bestFit="1" customWidth="1"/>
    <col min="1788" max="1789" width="9.375" style="91" customWidth="1"/>
    <col min="1790" max="2038" width="9" style="91"/>
    <col min="2039" max="2039" width="29.625" style="91" customWidth="1"/>
    <col min="2040" max="2040" width="9" style="91" bestFit="1" customWidth="1"/>
    <col min="2041" max="2041" width="6.875" style="91" bestFit="1" customWidth="1"/>
    <col min="2042" max="2042" width="6.125" style="91" bestFit="1" customWidth="1"/>
    <col min="2043" max="2043" width="6.625" style="91" bestFit="1" customWidth="1"/>
    <col min="2044" max="2045" width="9.375" style="91" customWidth="1"/>
    <col min="2046" max="2294" width="9" style="91"/>
    <col min="2295" max="2295" width="29.625" style="91" customWidth="1"/>
    <col min="2296" max="2296" width="9" style="91" bestFit="1" customWidth="1"/>
    <col min="2297" max="2297" width="6.875" style="91" bestFit="1" customWidth="1"/>
    <col min="2298" max="2298" width="6.125" style="91" bestFit="1" customWidth="1"/>
    <col min="2299" max="2299" width="6.625" style="91" bestFit="1" customWidth="1"/>
    <col min="2300" max="2301" width="9.375" style="91" customWidth="1"/>
    <col min="2302" max="2550" width="9" style="91"/>
    <col min="2551" max="2551" width="29.625" style="91" customWidth="1"/>
    <col min="2552" max="2552" width="9" style="91" bestFit="1" customWidth="1"/>
    <col min="2553" max="2553" width="6.875" style="91" bestFit="1" customWidth="1"/>
    <col min="2554" max="2554" width="6.125" style="91" bestFit="1" customWidth="1"/>
    <col min="2555" max="2555" width="6.625" style="91" bestFit="1" customWidth="1"/>
    <col min="2556" max="2557" width="9.375" style="91" customWidth="1"/>
    <col min="2558" max="2806" width="9" style="91"/>
    <col min="2807" max="2807" width="29.625" style="91" customWidth="1"/>
    <col min="2808" max="2808" width="9" style="91" bestFit="1" customWidth="1"/>
    <col min="2809" max="2809" width="6.875" style="91" bestFit="1" customWidth="1"/>
    <col min="2810" max="2810" width="6.125" style="91" bestFit="1" customWidth="1"/>
    <col min="2811" max="2811" width="6.625" style="91" bestFit="1" customWidth="1"/>
    <col min="2812" max="2813" width="9.375" style="91" customWidth="1"/>
    <col min="2814" max="3062" width="9" style="91"/>
    <col min="3063" max="3063" width="29.625" style="91" customWidth="1"/>
    <col min="3064" max="3064" width="9" style="91" bestFit="1" customWidth="1"/>
    <col min="3065" max="3065" width="6.875" style="91" bestFit="1" customWidth="1"/>
    <col min="3066" max="3066" width="6.125" style="91" bestFit="1" customWidth="1"/>
    <col min="3067" max="3067" width="6.625" style="91" bestFit="1" customWidth="1"/>
    <col min="3068" max="3069" width="9.375" style="91" customWidth="1"/>
    <col min="3070" max="3318" width="9" style="91"/>
    <col min="3319" max="3319" width="29.625" style="91" customWidth="1"/>
    <col min="3320" max="3320" width="9" style="91" bestFit="1" customWidth="1"/>
    <col min="3321" max="3321" width="6.875" style="91" bestFit="1" customWidth="1"/>
    <col min="3322" max="3322" width="6.125" style="91" bestFit="1" customWidth="1"/>
    <col min="3323" max="3323" width="6.625" style="91" bestFit="1" customWidth="1"/>
    <col min="3324" max="3325" width="9.375" style="91" customWidth="1"/>
    <col min="3326" max="3574" width="9" style="91"/>
    <col min="3575" max="3575" width="29.625" style="91" customWidth="1"/>
    <col min="3576" max="3576" width="9" style="91" bestFit="1" customWidth="1"/>
    <col min="3577" max="3577" width="6.875" style="91" bestFit="1" customWidth="1"/>
    <col min="3578" max="3578" width="6.125" style="91" bestFit="1" customWidth="1"/>
    <col min="3579" max="3579" width="6.625" style="91" bestFit="1" customWidth="1"/>
    <col min="3580" max="3581" width="9.375" style="91" customWidth="1"/>
    <col min="3582" max="3830" width="9" style="91"/>
    <col min="3831" max="3831" width="29.625" style="91" customWidth="1"/>
    <col min="3832" max="3832" width="9" style="91" bestFit="1" customWidth="1"/>
    <col min="3833" max="3833" width="6.875" style="91" bestFit="1" customWidth="1"/>
    <col min="3834" max="3834" width="6.125" style="91" bestFit="1" customWidth="1"/>
    <col min="3835" max="3835" width="6.625" style="91" bestFit="1" customWidth="1"/>
    <col min="3836" max="3837" width="9.375" style="91" customWidth="1"/>
    <col min="3838" max="4086" width="9" style="91"/>
    <col min="4087" max="4087" width="29.625" style="91" customWidth="1"/>
    <col min="4088" max="4088" width="9" style="91" bestFit="1" customWidth="1"/>
    <col min="4089" max="4089" width="6.875" style="91" bestFit="1" customWidth="1"/>
    <col min="4090" max="4090" width="6.125" style="91" bestFit="1" customWidth="1"/>
    <col min="4091" max="4091" width="6.625" style="91" bestFit="1" customWidth="1"/>
    <col min="4092" max="4093" width="9.375" style="91" customWidth="1"/>
    <col min="4094" max="4342" width="9" style="91"/>
    <col min="4343" max="4343" width="29.625" style="91" customWidth="1"/>
    <col min="4344" max="4344" width="9" style="91" bestFit="1" customWidth="1"/>
    <col min="4345" max="4345" width="6.875" style="91" bestFit="1" customWidth="1"/>
    <col min="4346" max="4346" width="6.125" style="91" bestFit="1" customWidth="1"/>
    <col min="4347" max="4347" width="6.625" style="91" bestFit="1" customWidth="1"/>
    <col min="4348" max="4349" width="9.375" style="91" customWidth="1"/>
    <col min="4350" max="4598" width="9" style="91"/>
    <col min="4599" max="4599" width="29.625" style="91" customWidth="1"/>
    <col min="4600" max="4600" width="9" style="91" bestFit="1" customWidth="1"/>
    <col min="4601" max="4601" width="6.875" style="91" bestFit="1" customWidth="1"/>
    <col min="4602" max="4602" width="6.125" style="91" bestFit="1" customWidth="1"/>
    <col min="4603" max="4603" width="6.625" style="91" bestFit="1" customWidth="1"/>
    <col min="4604" max="4605" width="9.375" style="91" customWidth="1"/>
    <col min="4606" max="4854" width="9" style="91"/>
    <col min="4855" max="4855" width="29.625" style="91" customWidth="1"/>
    <col min="4856" max="4856" width="9" style="91" bestFit="1" customWidth="1"/>
    <col min="4857" max="4857" width="6.875" style="91" bestFit="1" customWidth="1"/>
    <col min="4858" max="4858" width="6.125" style="91" bestFit="1" customWidth="1"/>
    <col min="4859" max="4859" width="6.625" style="91" bestFit="1" customWidth="1"/>
    <col min="4860" max="4861" width="9.375" style="91" customWidth="1"/>
    <col min="4862" max="5110" width="9" style="91"/>
    <col min="5111" max="5111" width="29.625" style="91" customWidth="1"/>
    <col min="5112" max="5112" width="9" style="91" bestFit="1" customWidth="1"/>
    <col min="5113" max="5113" width="6.875" style="91" bestFit="1" customWidth="1"/>
    <col min="5114" max="5114" width="6.125" style="91" bestFit="1" customWidth="1"/>
    <col min="5115" max="5115" width="6.625" style="91" bestFit="1" customWidth="1"/>
    <col min="5116" max="5117" width="9.375" style="91" customWidth="1"/>
    <col min="5118" max="5366" width="9" style="91"/>
    <col min="5367" max="5367" width="29.625" style="91" customWidth="1"/>
    <col min="5368" max="5368" width="9" style="91" bestFit="1" customWidth="1"/>
    <col min="5369" max="5369" width="6.875" style="91" bestFit="1" customWidth="1"/>
    <col min="5370" max="5370" width="6.125" style="91" bestFit="1" customWidth="1"/>
    <col min="5371" max="5371" width="6.625" style="91" bestFit="1" customWidth="1"/>
    <col min="5372" max="5373" width="9.375" style="91" customWidth="1"/>
    <col min="5374" max="5622" width="9" style="91"/>
    <col min="5623" max="5623" width="29.625" style="91" customWidth="1"/>
    <col min="5624" max="5624" width="9" style="91" bestFit="1" customWidth="1"/>
    <col min="5625" max="5625" width="6.875" style="91" bestFit="1" customWidth="1"/>
    <col min="5626" max="5626" width="6.125" style="91" bestFit="1" customWidth="1"/>
    <col min="5627" max="5627" width="6.625" style="91" bestFit="1" customWidth="1"/>
    <col min="5628" max="5629" width="9.375" style="91" customWidth="1"/>
    <col min="5630" max="5878" width="9" style="91"/>
    <col min="5879" max="5879" width="29.625" style="91" customWidth="1"/>
    <col min="5880" max="5880" width="9" style="91" bestFit="1" customWidth="1"/>
    <col min="5881" max="5881" width="6.875" style="91" bestFit="1" customWidth="1"/>
    <col min="5882" max="5882" width="6.125" style="91" bestFit="1" customWidth="1"/>
    <col min="5883" max="5883" width="6.625" style="91" bestFit="1" customWidth="1"/>
    <col min="5884" max="5885" width="9.375" style="91" customWidth="1"/>
    <col min="5886" max="6134" width="9" style="91"/>
    <col min="6135" max="6135" width="29.625" style="91" customWidth="1"/>
    <col min="6136" max="6136" width="9" style="91" bestFit="1" customWidth="1"/>
    <col min="6137" max="6137" width="6.875" style="91" bestFit="1" customWidth="1"/>
    <col min="6138" max="6138" width="6.125" style="91" bestFit="1" customWidth="1"/>
    <col min="6139" max="6139" width="6.625" style="91" bestFit="1" customWidth="1"/>
    <col min="6140" max="6141" width="9.375" style="91" customWidth="1"/>
    <col min="6142" max="6390" width="9" style="91"/>
    <col min="6391" max="6391" width="29.625" style="91" customWidth="1"/>
    <col min="6392" max="6392" width="9" style="91" bestFit="1" customWidth="1"/>
    <col min="6393" max="6393" width="6.875" style="91" bestFit="1" customWidth="1"/>
    <col min="6394" max="6394" width="6.125" style="91" bestFit="1" customWidth="1"/>
    <col min="6395" max="6395" width="6.625" style="91" bestFit="1" customWidth="1"/>
    <col min="6396" max="6397" width="9.375" style="91" customWidth="1"/>
    <col min="6398" max="6646" width="9" style="91"/>
    <col min="6647" max="6647" width="29.625" style="91" customWidth="1"/>
    <col min="6648" max="6648" width="9" style="91" bestFit="1" customWidth="1"/>
    <col min="6649" max="6649" width="6.875" style="91" bestFit="1" customWidth="1"/>
    <col min="6650" max="6650" width="6.125" style="91" bestFit="1" customWidth="1"/>
    <col min="6651" max="6651" width="6.625" style="91" bestFit="1" customWidth="1"/>
    <col min="6652" max="6653" width="9.375" style="91" customWidth="1"/>
    <col min="6654" max="6902" width="9" style="91"/>
    <col min="6903" max="6903" width="29.625" style="91" customWidth="1"/>
    <col min="6904" max="6904" width="9" style="91" bestFit="1" customWidth="1"/>
    <col min="6905" max="6905" width="6.875" style="91" bestFit="1" customWidth="1"/>
    <col min="6906" max="6906" width="6.125" style="91" bestFit="1" customWidth="1"/>
    <col min="6907" max="6907" width="6.625" style="91" bestFit="1" customWidth="1"/>
    <col min="6908" max="6909" width="9.375" style="91" customWidth="1"/>
    <col min="6910" max="7158" width="9" style="91"/>
    <col min="7159" max="7159" width="29.625" style="91" customWidth="1"/>
    <col min="7160" max="7160" width="9" style="91" bestFit="1" customWidth="1"/>
    <col min="7161" max="7161" width="6.875" style="91" bestFit="1" customWidth="1"/>
    <col min="7162" max="7162" width="6.125" style="91" bestFit="1" customWidth="1"/>
    <col min="7163" max="7163" width="6.625" style="91" bestFit="1" customWidth="1"/>
    <col min="7164" max="7165" width="9.375" style="91" customWidth="1"/>
    <col min="7166" max="7414" width="9" style="91"/>
    <col min="7415" max="7415" width="29.625" style="91" customWidth="1"/>
    <col min="7416" max="7416" width="9" style="91" bestFit="1" customWidth="1"/>
    <col min="7417" max="7417" width="6.875" style="91" bestFit="1" customWidth="1"/>
    <col min="7418" max="7418" width="6.125" style="91" bestFit="1" customWidth="1"/>
    <col min="7419" max="7419" width="6.625" style="91" bestFit="1" customWidth="1"/>
    <col min="7420" max="7421" width="9.375" style="91" customWidth="1"/>
    <col min="7422" max="7670" width="9" style="91"/>
    <col min="7671" max="7671" width="29.625" style="91" customWidth="1"/>
    <col min="7672" max="7672" width="9" style="91" bestFit="1" customWidth="1"/>
    <col min="7673" max="7673" width="6.875" style="91" bestFit="1" customWidth="1"/>
    <col min="7674" max="7674" width="6.125" style="91" bestFit="1" customWidth="1"/>
    <col min="7675" max="7675" width="6.625" style="91" bestFit="1" customWidth="1"/>
    <col min="7676" max="7677" width="9.375" style="91" customWidth="1"/>
    <col min="7678" max="7926" width="9" style="91"/>
    <col min="7927" max="7927" width="29.625" style="91" customWidth="1"/>
    <col min="7928" max="7928" width="9" style="91" bestFit="1" customWidth="1"/>
    <col min="7929" max="7929" width="6.875" style="91" bestFit="1" customWidth="1"/>
    <col min="7930" max="7930" width="6.125" style="91" bestFit="1" customWidth="1"/>
    <col min="7931" max="7931" width="6.625" style="91" bestFit="1" customWidth="1"/>
    <col min="7932" max="7933" width="9.375" style="91" customWidth="1"/>
    <col min="7934" max="8182" width="9" style="91"/>
    <col min="8183" max="8183" width="29.625" style="91" customWidth="1"/>
    <col min="8184" max="8184" width="9" style="91" bestFit="1" customWidth="1"/>
    <col min="8185" max="8185" width="6.875" style="91" bestFit="1" customWidth="1"/>
    <col min="8186" max="8186" width="6.125" style="91" bestFit="1" customWidth="1"/>
    <col min="8187" max="8187" width="6.625" style="91" bestFit="1" customWidth="1"/>
    <col min="8188" max="8189" width="9.375" style="91" customWidth="1"/>
    <col min="8190" max="8438" width="9" style="91"/>
    <col min="8439" max="8439" width="29.625" style="91" customWidth="1"/>
    <col min="8440" max="8440" width="9" style="91" bestFit="1" customWidth="1"/>
    <col min="8441" max="8441" width="6.875" style="91" bestFit="1" customWidth="1"/>
    <col min="8442" max="8442" width="6.125" style="91" bestFit="1" customWidth="1"/>
    <col min="8443" max="8443" width="6.625" style="91" bestFit="1" customWidth="1"/>
    <col min="8444" max="8445" width="9.375" style="91" customWidth="1"/>
    <col min="8446" max="8694" width="9" style="91"/>
    <col min="8695" max="8695" width="29.625" style="91" customWidth="1"/>
    <col min="8696" max="8696" width="9" style="91" bestFit="1" customWidth="1"/>
    <col min="8697" max="8697" width="6.875" style="91" bestFit="1" customWidth="1"/>
    <col min="8698" max="8698" width="6.125" style="91" bestFit="1" customWidth="1"/>
    <col min="8699" max="8699" width="6.625" style="91" bestFit="1" customWidth="1"/>
    <col min="8700" max="8701" width="9.375" style="91" customWidth="1"/>
    <col min="8702" max="8950" width="9" style="91"/>
    <col min="8951" max="8951" width="29.625" style="91" customWidth="1"/>
    <col min="8952" max="8952" width="9" style="91" bestFit="1" customWidth="1"/>
    <col min="8953" max="8953" width="6.875" style="91" bestFit="1" customWidth="1"/>
    <col min="8954" max="8954" width="6.125" style="91" bestFit="1" customWidth="1"/>
    <col min="8955" max="8955" width="6.625" style="91" bestFit="1" customWidth="1"/>
    <col min="8956" max="8957" width="9.375" style="91" customWidth="1"/>
    <col min="8958" max="9206" width="9" style="91"/>
    <col min="9207" max="9207" width="29.625" style="91" customWidth="1"/>
    <col min="9208" max="9208" width="9" style="91" bestFit="1" customWidth="1"/>
    <col min="9209" max="9209" width="6.875" style="91" bestFit="1" customWidth="1"/>
    <col min="9210" max="9210" width="6.125" style="91" bestFit="1" customWidth="1"/>
    <col min="9211" max="9211" width="6.625" style="91" bestFit="1" customWidth="1"/>
    <col min="9212" max="9213" width="9.375" style="91" customWidth="1"/>
    <col min="9214" max="9462" width="9" style="91"/>
    <col min="9463" max="9463" width="29.625" style="91" customWidth="1"/>
    <col min="9464" max="9464" width="9" style="91" bestFit="1" customWidth="1"/>
    <col min="9465" max="9465" width="6.875" style="91" bestFit="1" customWidth="1"/>
    <col min="9466" max="9466" width="6.125" style="91" bestFit="1" customWidth="1"/>
    <col min="9467" max="9467" width="6.625" style="91" bestFit="1" customWidth="1"/>
    <col min="9468" max="9469" width="9.375" style="91" customWidth="1"/>
    <col min="9470" max="9718" width="9" style="91"/>
    <col min="9719" max="9719" width="29.625" style="91" customWidth="1"/>
    <col min="9720" max="9720" width="9" style="91" bestFit="1" customWidth="1"/>
    <col min="9721" max="9721" width="6.875" style="91" bestFit="1" customWidth="1"/>
    <col min="9722" max="9722" width="6.125" style="91" bestFit="1" customWidth="1"/>
    <col min="9723" max="9723" width="6.625" style="91" bestFit="1" customWidth="1"/>
    <col min="9724" max="9725" width="9.375" style="91" customWidth="1"/>
    <col min="9726" max="9974" width="9" style="91"/>
    <col min="9975" max="9975" width="29.625" style="91" customWidth="1"/>
    <col min="9976" max="9976" width="9" style="91" bestFit="1" customWidth="1"/>
    <col min="9977" max="9977" width="6.875" style="91" bestFit="1" customWidth="1"/>
    <col min="9978" max="9978" width="6.125" style="91" bestFit="1" customWidth="1"/>
    <col min="9979" max="9979" width="6.625" style="91" bestFit="1" customWidth="1"/>
    <col min="9980" max="9981" width="9.375" style="91" customWidth="1"/>
    <col min="9982" max="10230" width="9" style="91"/>
    <col min="10231" max="10231" width="29.625" style="91" customWidth="1"/>
    <col min="10232" max="10232" width="9" style="91" bestFit="1" customWidth="1"/>
    <col min="10233" max="10233" width="6.875" style="91" bestFit="1" customWidth="1"/>
    <col min="10234" max="10234" width="6.125" style="91" bestFit="1" customWidth="1"/>
    <col min="10235" max="10235" width="6.625" style="91" bestFit="1" customWidth="1"/>
    <col min="10236" max="10237" width="9.375" style="91" customWidth="1"/>
    <col min="10238" max="10486" width="9" style="91"/>
    <col min="10487" max="10487" width="29.625" style="91" customWidth="1"/>
    <col min="10488" max="10488" width="9" style="91" bestFit="1" customWidth="1"/>
    <col min="10489" max="10489" width="6.875" style="91" bestFit="1" customWidth="1"/>
    <col min="10490" max="10490" width="6.125" style="91" bestFit="1" customWidth="1"/>
    <col min="10491" max="10491" width="6.625" style="91" bestFit="1" customWidth="1"/>
    <col min="10492" max="10493" width="9.375" style="91" customWidth="1"/>
    <col min="10494" max="10742" width="9" style="91"/>
    <col min="10743" max="10743" width="29.625" style="91" customWidth="1"/>
    <col min="10744" max="10744" width="9" style="91" bestFit="1" customWidth="1"/>
    <col min="10745" max="10745" width="6.875" style="91" bestFit="1" customWidth="1"/>
    <col min="10746" max="10746" width="6.125" style="91" bestFit="1" customWidth="1"/>
    <col min="10747" max="10747" width="6.625" style="91" bestFit="1" customWidth="1"/>
    <col min="10748" max="10749" width="9.375" style="91" customWidth="1"/>
    <col min="10750" max="10998" width="9" style="91"/>
    <col min="10999" max="10999" width="29.625" style="91" customWidth="1"/>
    <col min="11000" max="11000" width="9" style="91" bestFit="1" customWidth="1"/>
    <col min="11001" max="11001" width="6.875" style="91" bestFit="1" customWidth="1"/>
    <col min="11002" max="11002" width="6.125" style="91" bestFit="1" customWidth="1"/>
    <col min="11003" max="11003" width="6.625" style="91" bestFit="1" customWidth="1"/>
    <col min="11004" max="11005" width="9.375" style="91" customWidth="1"/>
    <col min="11006" max="11254" width="9" style="91"/>
    <col min="11255" max="11255" width="29.625" style="91" customWidth="1"/>
    <col min="11256" max="11256" width="9" style="91" bestFit="1" customWidth="1"/>
    <col min="11257" max="11257" width="6.875" style="91" bestFit="1" customWidth="1"/>
    <col min="11258" max="11258" width="6.125" style="91" bestFit="1" customWidth="1"/>
    <col min="11259" max="11259" width="6.625" style="91" bestFit="1" customWidth="1"/>
    <col min="11260" max="11261" width="9.375" style="91" customWidth="1"/>
    <col min="11262" max="11510" width="9" style="91"/>
    <col min="11511" max="11511" width="29.625" style="91" customWidth="1"/>
    <col min="11512" max="11512" width="9" style="91" bestFit="1" customWidth="1"/>
    <col min="11513" max="11513" width="6.875" style="91" bestFit="1" customWidth="1"/>
    <col min="11514" max="11514" width="6.125" style="91" bestFit="1" customWidth="1"/>
    <col min="11515" max="11515" width="6.625" style="91" bestFit="1" customWidth="1"/>
    <col min="11516" max="11517" width="9.375" style="91" customWidth="1"/>
    <col min="11518" max="11766" width="9" style="91"/>
    <col min="11767" max="11767" width="29.625" style="91" customWidth="1"/>
    <col min="11768" max="11768" width="9" style="91" bestFit="1" customWidth="1"/>
    <col min="11769" max="11769" width="6.875" style="91" bestFit="1" customWidth="1"/>
    <col min="11770" max="11770" width="6.125" style="91" bestFit="1" customWidth="1"/>
    <col min="11771" max="11771" width="6.625" style="91" bestFit="1" customWidth="1"/>
    <col min="11772" max="11773" width="9.375" style="91" customWidth="1"/>
    <col min="11774" max="12022" width="9" style="91"/>
    <col min="12023" max="12023" width="29.625" style="91" customWidth="1"/>
    <col min="12024" max="12024" width="9" style="91" bestFit="1" customWidth="1"/>
    <col min="12025" max="12025" width="6.875" style="91" bestFit="1" customWidth="1"/>
    <col min="12026" max="12026" width="6.125" style="91" bestFit="1" customWidth="1"/>
    <col min="12027" max="12027" width="6.625" style="91" bestFit="1" customWidth="1"/>
    <col min="12028" max="12029" width="9.375" style="91" customWidth="1"/>
    <col min="12030" max="12278" width="9" style="91"/>
    <col min="12279" max="12279" width="29.625" style="91" customWidth="1"/>
    <col min="12280" max="12280" width="9" style="91" bestFit="1" customWidth="1"/>
    <col min="12281" max="12281" width="6.875" style="91" bestFit="1" customWidth="1"/>
    <col min="12282" max="12282" width="6.125" style="91" bestFit="1" customWidth="1"/>
    <col min="12283" max="12283" width="6.625" style="91" bestFit="1" customWidth="1"/>
    <col min="12284" max="12285" width="9.375" style="91" customWidth="1"/>
    <col min="12286" max="12534" width="9" style="91"/>
    <col min="12535" max="12535" width="29.625" style="91" customWidth="1"/>
    <col min="12536" max="12536" width="9" style="91" bestFit="1" customWidth="1"/>
    <col min="12537" max="12537" width="6.875" style="91" bestFit="1" customWidth="1"/>
    <col min="12538" max="12538" width="6.125" style="91" bestFit="1" customWidth="1"/>
    <col min="12539" max="12539" width="6.625" style="91" bestFit="1" customWidth="1"/>
    <col min="12540" max="12541" width="9.375" style="91" customWidth="1"/>
    <col min="12542" max="12790" width="9" style="91"/>
    <col min="12791" max="12791" width="29.625" style="91" customWidth="1"/>
    <col min="12792" max="12792" width="9" style="91" bestFit="1" customWidth="1"/>
    <col min="12793" max="12793" width="6.875" style="91" bestFit="1" customWidth="1"/>
    <col min="12794" max="12794" width="6.125" style="91" bestFit="1" customWidth="1"/>
    <col min="12795" max="12795" width="6.625" style="91" bestFit="1" customWidth="1"/>
    <col min="12796" max="12797" width="9.375" style="91" customWidth="1"/>
    <col min="12798" max="13046" width="9" style="91"/>
    <col min="13047" max="13047" width="29.625" style="91" customWidth="1"/>
    <col min="13048" max="13048" width="9" style="91" bestFit="1" customWidth="1"/>
    <col min="13049" max="13049" width="6.875" style="91" bestFit="1" customWidth="1"/>
    <col min="13050" max="13050" width="6.125" style="91" bestFit="1" customWidth="1"/>
    <col min="13051" max="13051" width="6.625" style="91" bestFit="1" customWidth="1"/>
    <col min="13052" max="13053" width="9.375" style="91" customWidth="1"/>
    <col min="13054" max="13302" width="9" style="91"/>
    <col min="13303" max="13303" width="29.625" style="91" customWidth="1"/>
    <col min="13304" max="13304" width="9" style="91" bestFit="1" customWidth="1"/>
    <col min="13305" max="13305" width="6.875" style="91" bestFit="1" customWidth="1"/>
    <col min="13306" max="13306" width="6.125" style="91" bestFit="1" customWidth="1"/>
    <col min="13307" max="13307" width="6.625" style="91" bestFit="1" customWidth="1"/>
    <col min="13308" max="13309" width="9.375" style="91" customWidth="1"/>
    <col min="13310" max="13558" width="9" style="91"/>
    <col min="13559" max="13559" width="29.625" style="91" customWidth="1"/>
    <col min="13560" max="13560" width="9" style="91" bestFit="1" customWidth="1"/>
    <col min="13561" max="13561" width="6.875" style="91" bestFit="1" customWidth="1"/>
    <col min="13562" max="13562" width="6.125" style="91" bestFit="1" customWidth="1"/>
    <col min="13563" max="13563" width="6.625" style="91" bestFit="1" customWidth="1"/>
    <col min="13564" max="13565" width="9.375" style="91" customWidth="1"/>
    <col min="13566" max="13814" width="9" style="91"/>
    <col min="13815" max="13815" width="29.625" style="91" customWidth="1"/>
    <col min="13816" max="13816" width="9" style="91" bestFit="1" customWidth="1"/>
    <col min="13817" max="13817" width="6.875" style="91" bestFit="1" customWidth="1"/>
    <col min="13818" max="13818" width="6.125" style="91" bestFit="1" customWidth="1"/>
    <col min="13819" max="13819" width="6.625" style="91" bestFit="1" customWidth="1"/>
    <col min="13820" max="13821" width="9.375" style="91" customWidth="1"/>
    <col min="13822" max="14070" width="9" style="91"/>
    <col min="14071" max="14071" width="29.625" style="91" customWidth="1"/>
    <col min="14072" max="14072" width="9" style="91" bestFit="1" customWidth="1"/>
    <col min="14073" max="14073" width="6.875" style="91" bestFit="1" customWidth="1"/>
    <col min="14074" max="14074" width="6.125" style="91" bestFit="1" customWidth="1"/>
    <col min="14075" max="14075" width="6.625" style="91" bestFit="1" customWidth="1"/>
    <col min="14076" max="14077" width="9.375" style="91" customWidth="1"/>
    <col min="14078" max="14326" width="9" style="91"/>
    <col min="14327" max="14327" width="29.625" style="91" customWidth="1"/>
    <col min="14328" max="14328" width="9" style="91" bestFit="1" customWidth="1"/>
    <col min="14329" max="14329" width="6.875" style="91" bestFit="1" customWidth="1"/>
    <col min="14330" max="14330" width="6.125" style="91" bestFit="1" customWidth="1"/>
    <col min="14331" max="14331" width="6.625" style="91" bestFit="1" customWidth="1"/>
    <col min="14332" max="14333" width="9.375" style="91" customWidth="1"/>
    <col min="14334" max="14582" width="9" style="91"/>
    <col min="14583" max="14583" width="29.625" style="91" customWidth="1"/>
    <col min="14584" max="14584" width="9" style="91" bestFit="1" customWidth="1"/>
    <col min="14585" max="14585" width="6.875" style="91" bestFit="1" customWidth="1"/>
    <col min="14586" max="14586" width="6.125" style="91" bestFit="1" customWidth="1"/>
    <col min="14587" max="14587" width="6.625" style="91" bestFit="1" customWidth="1"/>
    <col min="14588" max="14589" width="9.375" style="91" customWidth="1"/>
    <col min="14590" max="14838" width="9" style="91"/>
    <col min="14839" max="14839" width="29.625" style="91" customWidth="1"/>
    <col min="14840" max="14840" width="9" style="91" bestFit="1" customWidth="1"/>
    <col min="14841" max="14841" width="6.875" style="91" bestFit="1" customWidth="1"/>
    <col min="14842" max="14842" width="6.125" style="91" bestFit="1" customWidth="1"/>
    <col min="14843" max="14843" width="6.625" style="91" bestFit="1" customWidth="1"/>
    <col min="14844" max="14845" width="9.375" style="91" customWidth="1"/>
    <col min="14846" max="15094" width="9" style="91"/>
    <col min="15095" max="15095" width="29.625" style="91" customWidth="1"/>
    <col min="15096" max="15096" width="9" style="91" bestFit="1" customWidth="1"/>
    <col min="15097" max="15097" width="6.875" style="91" bestFit="1" customWidth="1"/>
    <col min="15098" max="15098" width="6.125" style="91" bestFit="1" customWidth="1"/>
    <col min="15099" max="15099" width="6.625" style="91" bestFit="1" customWidth="1"/>
    <col min="15100" max="15101" width="9.375" style="91" customWidth="1"/>
    <col min="15102" max="15350" width="9" style="91"/>
    <col min="15351" max="15351" width="29.625" style="91" customWidth="1"/>
    <col min="15352" max="15352" width="9" style="91" bestFit="1" customWidth="1"/>
    <col min="15353" max="15353" width="6.875" style="91" bestFit="1" customWidth="1"/>
    <col min="15354" max="15354" width="6.125" style="91" bestFit="1" customWidth="1"/>
    <col min="15355" max="15355" width="6.625" style="91" bestFit="1" customWidth="1"/>
    <col min="15356" max="15357" width="9.375" style="91" customWidth="1"/>
    <col min="15358" max="15606" width="9" style="91"/>
    <col min="15607" max="15607" width="29.625" style="91" customWidth="1"/>
    <col min="15608" max="15608" width="9" style="91" bestFit="1" customWidth="1"/>
    <col min="15609" max="15609" width="6.875" style="91" bestFit="1" customWidth="1"/>
    <col min="15610" max="15610" width="6.125" style="91" bestFit="1" customWidth="1"/>
    <col min="15611" max="15611" width="6.625" style="91" bestFit="1" customWidth="1"/>
    <col min="15612" max="15613" width="9.375" style="91" customWidth="1"/>
    <col min="15614" max="15862" width="9" style="91"/>
    <col min="15863" max="15863" width="29.625" style="91" customWidth="1"/>
    <col min="15864" max="15864" width="9" style="91" bestFit="1" customWidth="1"/>
    <col min="15865" max="15865" width="6.875" style="91" bestFit="1" customWidth="1"/>
    <col min="15866" max="15866" width="6.125" style="91" bestFit="1" customWidth="1"/>
    <col min="15867" max="15867" width="6.625" style="91" bestFit="1" customWidth="1"/>
    <col min="15868" max="15869" width="9.375" style="91" customWidth="1"/>
    <col min="15870" max="16118" width="9" style="91"/>
    <col min="16119" max="16119" width="29.625" style="91" customWidth="1"/>
    <col min="16120" max="16120" width="9" style="91" bestFit="1" customWidth="1"/>
    <col min="16121" max="16121" width="6.875" style="91" bestFit="1" customWidth="1"/>
    <col min="16122" max="16122" width="6.125" style="91" bestFit="1" customWidth="1"/>
    <col min="16123" max="16123" width="6.625" style="91" bestFit="1" customWidth="1"/>
    <col min="16124" max="16125" width="9.375" style="91" customWidth="1"/>
    <col min="16126" max="16384" width="9" style="91"/>
  </cols>
  <sheetData>
    <row r="1" spans="1:13" ht="20.100000000000001" customHeight="1">
      <c r="A1" s="660" t="s">
        <v>379</v>
      </c>
      <c r="B1" s="660"/>
      <c r="C1" s="660"/>
      <c r="D1" s="660"/>
      <c r="E1" s="660"/>
      <c r="F1" s="660"/>
      <c r="G1" s="660"/>
    </row>
    <row r="2" spans="1:13" ht="20.100000000000001" customHeight="1">
      <c r="A2" s="661" t="s">
        <v>380</v>
      </c>
      <c r="B2" s="661"/>
      <c r="C2" s="661"/>
      <c r="D2" s="661"/>
      <c r="E2" s="661"/>
      <c r="F2" s="661"/>
      <c r="G2" s="661"/>
    </row>
    <row r="3" spans="1:13" ht="30" customHeight="1">
      <c r="A3" s="94"/>
      <c r="B3" s="94"/>
      <c r="G3" s="92"/>
    </row>
    <row r="4" spans="1:13" ht="18" customHeight="1">
      <c r="A4" s="95"/>
      <c r="B4" s="96" t="s">
        <v>14</v>
      </c>
      <c r="C4" s="96" t="s">
        <v>3</v>
      </c>
      <c r="D4" s="96" t="s">
        <v>15</v>
      </c>
      <c r="E4" s="96" t="s">
        <v>15</v>
      </c>
      <c r="F4" s="79" t="s">
        <v>97</v>
      </c>
      <c r="G4" s="79" t="s">
        <v>147</v>
      </c>
    </row>
    <row r="5" spans="1:13" ht="18" customHeight="1">
      <c r="A5" s="94"/>
      <c r="B5" s="97" t="s">
        <v>16</v>
      </c>
      <c r="C5" s="97" t="s">
        <v>99</v>
      </c>
      <c r="D5" s="98" t="s">
        <v>101</v>
      </c>
      <c r="E5" s="97" t="s">
        <v>98</v>
      </c>
      <c r="F5" s="81" t="s">
        <v>283</v>
      </c>
      <c r="G5" s="81" t="s">
        <v>283</v>
      </c>
    </row>
    <row r="6" spans="1:13" ht="18" customHeight="1">
      <c r="A6" s="94"/>
      <c r="B6" s="97"/>
      <c r="C6" s="97" t="s">
        <v>17</v>
      </c>
      <c r="D6" s="97" t="s">
        <v>17</v>
      </c>
      <c r="E6" s="97" t="s">
        <v>143</v>
      </c>
      <c r="F6" s="81" t="s">
        <v>7</v>
      </c>
      <c r="G6" s="81" t="s">
        <v>7</v>
      </c>
    </row>
    <row r="7" spans="1:13" ht="18" customHeight="1">
      <c r="A7" s="94"/>
      <c r="B7" s="99"/>
      <c r="C7" s="100">
        <v>2021</v>
      </c>
      <c r="D7" s="100">
        <v>2021</v>
      </c>
      <c r="E7" s="100">
        <v>2021</v>
      </c>
      <c r="F7" s="82" t="s">
        <v>64</v>
      </c>
      <c r="G7" s="82" t="s">
        <v>64</v>
      </c>
    </row>
    <row r="8" spans="1:13" ht="18" customHeight="1">
      <c r="A8" s="94"/>
      <c r="B8" s="101"/>
      <c r="C8" s="102"/>
      <c r="D8" s="102"/>
      <c r="E8" s="102"/>
      <c r="F8" s="102"/>
      <c r="G8" s="103"/>
      <c r="H8" s="93"/>
    </row>
    <row r="9" spans="1:13" ht="24.95" customHeight="1">
      <c r="A9" s="28" t="s">
        <v>71</v>
      </c>
      <c r="B9" s="101"/>
      <c r="C9" s="102"/>
      <c r="D9" s="102"/>
      <c r="E9" s="102"/>
      <c r="F9" s="102"/>
      <c r="G9" s="103"/>
      <c r="H9" s="93"/>
    </row>
    <row r="10" spans="1:13" ht="24.95" customHeight="1">
      <c r="A10" s="248" t="s">
        <v>195</v>
      </c>
      <c r="B10" s="101" t="s">
        <v>204</v>
      </c>
      <c r="C10" s="273">
        <v>27071</v>
      </c>
      <c r="D10" s="273">
        <v>27498</v>
      </c>
      <c r="E10" s="273">
        <v>160479</v>
      </c>
      <c r="F10" s="274">
        <v>108.56330688144</v>
      </c>
      <c r="G10" s="275">
        <v>106.91828508611199</v>
      </c>
      <c r="H10" s="93"/>
      <c r="I10" s="342"/>
      <c r="J10" s="249"/>
      <c r="K10" s="249"/>
      <c r="M10" s="342"/>
    </row>
    <row r="11" spans="1:13" ht="24.95" customHeight="1">
      <c r="A11" s="248" t="s">
        <v>196</v>
      </c>
      <c r="B11" s="101" t="s">
        <v>205</v>
      </c>
      <c r="C11" s="273">
        <v>6023.4311566686056</v>
      </c>
      <c r="D11" s="273">
        <v>6169.6898691141932</v>
      </c>
      <c r="E11" s="273">
        <v>36111.980845891907</v>
      </c>
      <c r="F11" s="274">
        <v>154.5409965061389</v>
      </c>
      <c r="G11" s="275">
        <v>117.7369799823569</v>
      </c>
      <c r="H11" s="93"/>
      <c r="I11" s="342"/>
      <c r="J11" s="249"/>
      <c r="K11" s="249"/>
      <c r="M11" s="342"/>
    </row>
    <row r="12" spans="1:13" ht="24.95" customHeight="1">
      <c r="A12" s="248" t="s">
        <v>197</v>
      </c>
      <c r="B12" s="101" t="s">
        <v>206</v>
      </c>
      <c r="C12" s="273">
        <v>526.04895071579995</v>
      </c>
      <c r="D12" s="273">
        <v>533.285343369619</v>
      </c>
      <c r="E12" s="273">
        <v>3375.9611490912498</v>
      </c>
      <c r="F12" s="274">
        <v>128.63905325443801</v>
      </c>
      <c r="G12" s="275">
        <v>117.11270901587</v>
      </c>
      <c r="H12" s="93"/>
      <c r="I12" s="342"/>
      <c r="J12" s="249"/>
      <c r="K12" s="249"/>
      <c r="M12" s="342"/>
    </row>
    <row r="13" spans="1:13" ht="24.95" customHeight="1">
      <c r="A13" s="248" t="s">
        <v>234</v>
      </c>
      <c r="B13" s="101" t="s">
        <v>207</v>
      </c>
      <c r="C13" s="273">
        <v>9264.9277694465909</v>
      </c>
      <c r="D13" s="273">
        <v>9466.8421427534795</v>
      </c>
      <c r="E13" s="273">
        <v>53987.7042067773</v>
      </c>
      <c r="F13" s="274">
        <v>112.272801825041</v>
      </c>
      <c r="G13" s="275">
        <v>112.870420506458</v>
      </c>
      <c r="H13" s="93"/>
      <c r="I13" s="342"/>
      <c r="J13" s="249"/>
      <c r="K13" s="249"/>
      <c r="M13" s="342"/>
    </row>
    <row r="14" spans="1:13" ht="24.95" customHeight="1">
      <c r="A14" s="248" t="s">
        <v>198</v>
      </c>
      <c r="B14" s="101" t="s">
        <v>208</v>
      </c>
      <c r="C14" s="273">
        <v>10827.6124126472</v>
      </c>
      <c r="D14" s="273">
        <v>11029.5493634471</v>
      </c>
      <c r="E14" s="273">
        <v>64912.305385911197</v>
      </c>
      <c r="F14" s="274">
        <v>113.289672381383</v>
      </c>
      <c r="G14" s="275">
        <v>130.044303313315</v>
      </c>
      <c r="H14" s="93"/>
      <c r="I14" s="342"/>
      <c r="J14" s="249"/>
      <c r="K14" s="249"/>
      <c r="M14" s="342"/>
    </row>
    <row r="15" spans="1:13" ht="24.95" customHeight="1">
      <c r="A15" s="248" t="s">
        <v>199</v>
      </c>
      <c r="B15" s="101" t="s">
        <v>209</v>
      </c>
      <c r="C15" s="273">
        <v>1325</v>
      </c>
      <c r="D15" s="273">
        <v>1352</v>
      </c>
      <c r="E15" s="273">
        <v>4394</v>
      </c>
      <c r="F15" s="274">
        <v>51.9201228878648</v>
      </c>
      <c r="G15" s="275">
        <v>68.3040572050365</v>
      </c>
      <c r="H15" s="93"/>
      <c r="I15" s="342"/>
      <c r="J15" s="249"/>
      <c r="K15" s="249"/>
      <c r="M15" s="342"/>
    </row>
    <row r="16" spans="1:13" ht="35.1" customHeight="1">
      <c r="A16" s="248" t="s">
        <v>200</v>
      </c>
      <c r="B16" s="101" t="s">
        <v>210</v>
      </c>
      <c r="C16" s="273">
        <v>5235</v>
      </c>
      <c r="D16" s="273">
        <v>5840</v>
      </c>
      <c r="E16" s="273">
        <v>32680</v>
      </c>
      <c r="F16" s="274">
        <v>154.538237629002</v>
      </c>
      <c r="G16" s="275">
        <v>150.46733275012701</v>
      </c>
      <c r="H16" s="93"/>
      <c r="I16" s="342"/>
      <c r="J16" s="249"/>
      <c r="K16" s="249"/>
      <c r="M16" s="342"/>
    </row>
    <row r="17" spans="1:13" ht="35.1" customHeight="1">
      <c r="A17" s="248" t="s">
        <v>217</v>
      </c>
      <c r="B17" s="101" t="s">
        <v>210</v>
      </c>
      <c r="C17" s="273">
        <v>129524.932705471</v>
      </c>
      <c r="D17" s="273">
        <v>131895.82208461201</v>
      </c>
      <c r="E17" s="273">
        <v>762579.70890952705</v>
      </c>
      <c r="F17" s="274">
        <v>84.749652388730695</v>
      </c>
      <c r="G17" s="275">
        <v>103.14501153005099</v>
      </c>
      <c r="H17" s="93"/>
      <c r="I17" s="342"/>
      <c r="J17" s="249"/>
      <c r="K17" s="249"/>
      <c r="M17" s="342"/>
    </row>
    <row r="18" spans="1:13" ht="24.95" customHeight="1">
      <c r="A18" s="248" t="s">
        <v>201</v>
      </c>
      <c r="B18" s="101" t="s">
        <v>211</v>
      </c>
      <c r="C18" s="273">
        <v>589.63483297933999</v>
      </c>
      <c r="D18" s="273">
        <v>595.53944776983997</v>
      </c>
      <c r="E18" s="273">
        <v>3274.8528827959099</v>
      </c>
      <c r="F18" s="274">
        <v>105.347817004387</v>
      </c>
      <c r="G18" s="275">
        <v>116.915974535183</v>
      </c>
      <c r="H18" s="93"/>
      <c r="I18" s="342"/>
      <c r="J18" s="249"/>
      <c r="K18" s="249"/>
      <c r="M18" s="342"/>
    </row>
    <row r="19" spans="1:13" ht="24.95" customHeight="1">
      <c r="A19" s="248" t="s">
        <v>235</v>
      </c>
      <c r="B19" s="101" t="s">
        <v>212</v>
      </c>
      <c r="C19" s="273">
        <v>2359.29982636148</v>
      </c>
      <c r="D19" s="273">
        <v>2373.0861993255398</v>
      </c>
      <c r="E19" s="273">
        <v>13390.1062438114</v>
      </c>
      <c r="F19" s="274">
        <v>113.087209302326</v>
      </c>
      <c r="G19" s="275">
        <v>101.960201408372</v>
      </c>
      <c r="H19" s="93"/>
      <c r="I19" s="342"/>
      <c r="J19" s="249"/>
      <c r="K19" s="249"/>
      <c r="M19" s="342"/>
    </row>
    <row r="20" spans="1:13" ht="24.95" customHeight="1">
      <c r="A20" s="104"/>
      <c r="B20" s="101"/>
      <c r="C20" s="102"/>
      <c r="D20" s="102"/>
      <c r="E20" s="102"/>
      <c r="F20" s="102"/>
      <c r="G20" s="103"/>
      <c r="H20" s="93"/>
    </row>
    <row r="21" spans="1:13" ht="18" customHeight="1">
      <c r="A21" s="105"/>
      <c r="B21" s="101"/>
      <c r="C21" s="102"/>
      <c r="D21" s="102"/>
      <c r="E21" s="102"/>
      <c r="F21" s="102"/>
      <c r="G21" s="103"/>
      <c r="H21" s="93"/>
    </row>
    <row r="22" spans="1:13" ht="27.75" customHeight="1">
      <c r="A22" s="105"/>
      <c r="B22" s="101"/>
      <c r="C22" s="102"/>
      <c r="D22" s="102"/>
      <c r="E22" s="102"/>
      <c r="F22" s="102"/>
      <c r="G22" s="103"/>
      <c r="H22" s="93"/>
    </row>
    <row r="23" spans="1:13" ht="18" customHeight="1">
      <c r="A23" s="106"/>
      <c r="B23" s="101"/>
      <c r="C23" s="102"/>
      <c r="D23" s="102"/>
      <c r="E23" s="102"/>
      <c r="F23" s="102"/>
      <c r="G23" s="103"/>
      <c r="H23" s="93"/>
    </row>
    <row r="24" spans="1:13" ht="18" customHeight="1">
      <c r="A24" s="104"/>
      <c r="B24" s="101"/>
      <c r="C24" s="102"/>
      <c r="D24" s="102"/>
      <c r="E24" s="102"/>
      <c r="F24" s="102"/>
      <c r="G24" s="103"/>
      <c r="H24" s="93"/>
    </row>
    <row r="25" spans="1:13" ht="18" customHeight="1">
      <c r="A25" s="107"/>
      <c r="B25" s="101"/>
      <c r="C25" s="102"/>
      <c r="D25" s="102"/>
      <c r="E25" s="102"/>
      <c r="F25" s="102"/>
      <c r="G25" s="103"/>
      <c r="H25" s="93"/>
    </row>
    <row r="26" spans="1:13" ht="18" customHeight="1">
      <c r="A26" s="104"/>
      <c r="B26" s="101"/>
      <c r="C26" s="102"/>
      <c r="D26" s="102"/>
      <c r="E26" s="102"/>
      <c r="F26" s="102"/>
      <c r="G26" s="103"/>
      <c r="H26" s="93"/>
    </row>
    <row r="27" spans="1:13" ht="18" customHeight="1">
      <c r="A27" s="104"/>
      <c r="B27" s="101"/>
      <c r="C27" s="102"/>
      <c r="D27" s="102"/>
      <c r="E27" s="102"/>
      <c r="F27" s="102"/>
      <c r="G27" s="103"/>
      <c r="H27" s="93"/>
    </row>
    <row r="28" spans="1:13" ht="18" customHeight="1">
      <c r="A28" s="104"/>
      <c r="B28" s="101"/>
      <c r="C28" s="102"/>
      <c r="D28" s="102"/>
      <c r="E28" s="102"/>
      <c r="F28" s="102"/>
      <c r="G28" s="103"/>
      <c r="H28" s="93"/>
    </row>
    <row r="29" spans="1:13" ht="18" customHeight="1">
      <c r="A29" s="104"/>
      <c r="B29" s="101"/>
      <c r="C29" s="102"/>
      <c r="D29" s="102"/>
      <c r="E29" s="102"/>
      <c r="F29" s="102"/>
      <c r="G29" s="103"/>
      <c r="H29" s="93"/>
    </row>
    <row r="30" spans="1:13" ht="18" customHeight="1">
      <c r="A30" s="104"/>
      <c r="B30" s="101"/>
      <c r="C30" s="102"/>
      <c r="D30" s="102"/>
      <c r="E30" s="102"/>
      <c r="F30" s="102"/>
      <c r="G30" s="103"/>
      <c r="H30" s="93"/>
    </row>
    <row r="31" spans="1:13" ht="18" customHeight="1">
      <c r="A31" s="104"/>
      <c r="B31" s="101"/>
      <c r="C31" s="102"/>
      <c r="D31" s="102"/>
      <c r="E31" s="102"/>
      <c r="F31" s="102"/>
      <c r="G31" s="103"/>
      <c r="H31" s="93"/>
    </row>
    <row r="32" spans="1:13" ht="18" customHeight="1">
      <c r="A32" s="104"/>
      <c r="B32" s="101"/>
      <c r="C32" s="102"/>
      <c r="D32" s="102"/>
      <c r="E32" s="102"/>
      <c r="F32" s="102"/>
      <c r="G32" s="103"/>
      <c r="H32" s="93"/>
    </row>
    <row r="33" spans="1:8" ht="18" customHeight="1">
      <c r="A33" s="105"/>
      <c r="B33" s="101"/>
      <c r="C33" s="102"/>
      <c r="D33" s="102"/>
      <c r="E33" s="102"/>
      <c r="F33" s="102"/>
      <c r="G33" s="103"/>
      <c r="H33" s="93"/>
    </row>
    <row r="34" spans="1:8" ht="18" customHeight="1">
      <c r="A34" s="104"/>
      <c r="B34" s="101"/>
      <c r="C34" s="102"/>
      <c r="D34" s="102"/>
      <c r="E34" s="102"/>
      <c r="F34" s="102"/>
      <c r="G34" s="103"/>
      <c r="H34" s="93"/>
    </row>
    <row r="35" spans="1:8" ht="18" customHeight="1">
      <c r="A35" s="104"/>
      <c r="B35" s="101"/>
      <c r="C35" s="102"/>
      <c r="D35" s="102"/>
      <c r="E35" s="102"/>
      <c r="F35" s="102"/>
      <c r="G35" s="103"/>
      <c r="H35" s="93"/>
    </row>
    <row r="36" spans="1:8" ht="18" customHeight="1">
      <c r="A36" s="104"/>
      <c r="B36" s="101"/>
      <c r="C36" s="102"/>
      <c r="D36" s="102"/>
      <c r="E36" s="102"/>
      <c r="F36" s="102"/>
      <c r="G36" s="103"/>
      <c r="H36" s="93"/>
    </row>
    <row r="37" spans="1:8" ht="18" customHeight="1">
      <c r="A37" s="104"/>
      <c r="B37" s="101"/>
      <c r="C37" s="102"/>
      <c r="D37" s="102"/>
      <c r="E37" s="102"/>
      <c r="F37" s="102"/>
      <c r="G37" s="103"/>
      <c r="H37" s="93"/>
    </row>
    <row r="38" spans="1:8" ht="18" customHeight="1">
      <c r="A38" s="104"/>
      <c r="B38" s="101"/>
      <c r="C38" s="102"/>
      <c r="D38" s="102"/>
      <c r="E38" s="102"/>
      <c r="F38" s="102"/>
      <c r="G38" s="103"/>
      <c r="H38" s="93"/>
    </row>
    <row r="39" spans="1:8" ht="15.75">
      <c r="A39" s="104"/>
      <c r="B39" s="101"/>
      <c r="C39" s="102"/>
      <c r="D39" s="102"/>
      <c r="E39" s="102"/>
      <c r="H39" s="93"/>
    </row>
    <row r="40" spans="1:8" ht="15.75">
      <c r="A40" s="104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F13" sqref="F13"/>
    </sheetView>
  </sheetViews>
  <sheetFormatPr defaultRowHeight="18" customHeight="1"/>
  <cols>
    <col min="1" max="1" width="25.625" style="91" customWidth="1"/>
    <col min="2" max="4" width="10.5" style="91" customWidth="1"/>
    <col min="5" max="5" width="12.625" style="91" customWidth="1"/>
    <col min="6" max="6" width="12.75" style="91" customWidth="1"/>
    <col min="7" max="10" width="9" style="91" customWidth="1"/>
    <col min="11" max="241" width="9" style="91"/>
    <col min="242" max="242" width="29.625" style="91" customWidth="1"/>
    <col min="243" max="243" width="9" style="91" bestFit="1" customWidth="1"/>
    <col min="244" max="244" width="6.875" style="91" bestFit="1" customWidth="1"/>
    <col min="245" max="245" width="6.125" style="91" bestFit="1" customWidth="1"/>
    <col min="246" max="246" width="6.625" style="91" bestFit="1" customWidth="1"/>
    <col min="247" max="248" width="9.375" style="91" customWidth="1"/>
    <col min="249" max="497" width="9" style="91"/>
    <col min="498" max="498" width="29.625" style="91" customWidth="1"/>
    <col min="499" max="499" width="9" style="91" bestFit="1" customWidth="1"/>
    <col min="500" max="500" width="6.875" style="91" bestFit="1" customWidth="1"/>
    <col min="501" max="501" width="6.125" style="91" bestFit="1" customWidth="1"/>
    <col min="502" max="502" width="6.625" style="91" bestFit="1" customWidth="1"/>
    <col min="503" max="504" width="9.375" style="91" customWidth="1"/>
    <col min="505" max="753" width="9" style="91"/>
    <col min="754" max="754" width="29.625" style="91" customWidth="1"/>
    <col min="755" max="755" width="9" style="91" bestFit="1" customWidth="1"/>
    <col min="756" max="756" width="6.875" style="91" bestFit="1" customWidth="1"/>
    <col min="757" max="757" width="6.125" style="91" bestFit="1" customWidth="1"/>
    <col min="758" max="758" width="6.625" style="91" bestFit="1" customWidth="1"/>
    <col min="759" max="760" width="9.375" style="91" customWidth="1"/>
    <col min="761" max="1009" width="9" style="91"/>
    <col min="1010" max="1010" width="29.625" style="91" customWidth="1"/>
    <col min="1011" max="1011" width="9" style="91" bestFit="1" customWidth="1"/>
    <col min="1012" max="1012" width="6.875" style="91" bestFit="1" customWidth="1"/>
    <col min="1013" max="1013" width="6.125" style="91" bestFit="1" customWidth="1"/>
    <col min="1014" max="1014" width="6.625" style="91" bestFit="1" customWidth="1"/>
    <col min="1015" max="1016" width="9.375" style="91" customWidth="1"/>
    <col min="1017" max="1265" width="9" style="91"/>
    <col min="1266" max="1266" width="29.625" style="91" customWidth="1"/>
    <col min="1267" max="1267" width="9" style="91" bestFit="1" customWidth="1"/>
    <col min="1268" max="1268" width="6.875" style="91" bestFit="1" customWidth="1"/>
    <col min="1269" max="1269" width="6.125" style="91" bestFit="1" customWidth="1"/>
    <col min="1270" max="1270" width="6.625" style="91" bestFit="1" customWidth="1"/>
    <col min="1271" max="1272" width="9.375" style="91" customWidth="1"/>
    <col min="1273" max="1521" width="9" style="91"/>
    <col min="1522" max="1522" width="29.625" style="91" customWidth="1"/>
    <col min="1523" max="1523" width="9" style="91" bestFit="1" customWidth="1"/>
    <col min="1524" max="1524" width="6.875" style="91" bestFit="1" customWidth="1"/>
    <col min="1525" max="1525" width="6.125" style="91" bestFit="1" customWidth="1"/>
    <col min="1526" max="1526" width="6.625" style="91" bestFit="1" customWidth="1"/>
    <col min="1527" max="1528" width="9.375" style="91" customWidth="1"/>
    <col min="1529" max="1777" width="9" style="91"/>
    <col min="1778" max="1778" width="29.625" style="91" customWidth="1"/>
    <col min="1779" max="1779" width="9" style="91" bestFit="1" customWidth="1"/>
    <col min="1780" max="1780" width="6.875" style="91" bestFit="1" customWidth="1"/>
    <col min="1781" max="1781" width="6.125" style="91" bestFit="1" customWidth="1"/>
    <col min="1782" max="1782" width="6.625" style="91" bestFit="1" customWidth="1"/>
    <col min="1783" max="1784" width="9.375" style="91" customWidth="1"/>
    <col min="1785" max="2033" width="9" style="91"/>
    <col min="2034" max="2034" width="29.625" style="91" customWidth="1"/>
    <col min="2035" max="2035" width="9" style="91" bestFit="1" customWidth="1"/>
    <col min="2036" max="2036" width="6.875" style="91" bestFit="1" customWidth="1"/>
    <col min="2037" max="2037" width="6.125" style="91" bestFit="1" customWidth="1"/>
    <col min="2038" max="2038" width="6.625" style="91" bestFit="1" customWidth="1"/>
    <col min="2039" max="2040" width="9.375" style="91" customWidth="1"/>
    <col min="2041" max="2289" width="9" style="91"/>
    <col min="2290" max="2290" width="29.625" style="91" customWidth="1"/>
    <col min="2291" max="2291" width="9" style="91" bestFit="1" customWidth="1"/>
    <col min="2292" max="2292" width="6.875" style="91" bestFit="1" customWidth="1"/>
    <col min="2293" max="2293" width="6.125" style="91" bestFit="1" customWidth="1"/>
    <col min="2294" max="2294" width="6.625" style="91" bestFit="1" customWidth="1"/>
    <col min="2295" max="2296" width="9.375" style="91" customWidth="1"/>
    <col min="2297" max="2545" width="9" style="91"/>
    <col min="2546" max="2546" width="29.625" style="91" customWidth="1"/>
    <col min="2547" max="2547" width="9" style="91" bestFit="1" customWidth="1"/>
    <col min="2548" max="2548" width="6.875" style="91" bestFit="1" customWidth="1"/>
    <col min="2549" max="2549" width="6.125" style="91" bestFit="1" customWidth="1"/>
    <col min="2550" max="2550" width="6.625" style="91" bestFit="1" customWidth="1"/>
    <col min="2551" max="2552" width="9.375" style="91" customWidth="1"/>
    <col min="2553" max="2801" width="9" style="91"/>
    <col min="2802" max="2802" width="29.625" style="91" customWidth="1"/>
    <col min="2803" max="2803" width="9" style="91" bestFit="1" customWidth="1"/>
    <col min="2804" max="2804" width="6.875" style="91" bestFit="1" customWidth="1"/>
    <col min="2805" max="2805" width="6.125" style="91" bestFit="1" customWidth="1"/>
    <col min="2806" max="2806" width="6.625" style="91" bestFit="1" customWidth="1"/>
    <col min="2807" max="2808" width="9.375" style="91" customWidth="1"/>
    <col min="2809" max="3057" width="9" style="91"/>
    <col min="3058" max="3058" width="29.625" style="91" customWidth="1"/>
    <col min="3059" max="3059" width="9" style="91" bestFit="1" customWidth="1"/>
    <col min="3060" max="3060" width="6.875" style="91" bestFit="1" customWidth="1"/>
    <col min="3061" max="3061" width="6.125" style="91" bestFit="1" customWidth="1"/>
    <col min="3062" max="3062" width="6.625" style="91" bestFit="1" customWidth="1"/>
    <col min="3063" max="3064" width="9.375" style="91" customWidth="1"/>
    <col min="3065" max="3313" width="9" style="91"/>
    <col min="3314" max="3314" width="29.625" style="91" customWidth="1"/>
    <col min="3315" max="3315" width="9" style="91" bestFit="1" customWidth="1"/>
    <col min="3316" max="3316" width="6.875" style="91" bestFit="1" customWidth="1"/>
    <col min="3317" max="3317" width="6.125" style="91" bestFit="1" customWidth="1"/>
    <col min="3318" max="3318" width="6.625" style="91" bestFit="1" customWidth="1"/>
    <col min="3319" max="3320" width="9.375" style="91" customWidth="1"/>
    <col min="3321" max="3569" width="9" style="91"/>
    <col min="3570" max="3570" width="29.625" style="91" customWidth="1"/>
    <col min="3571" max="3571" width="9" style="91" bestFit="1" customWidth="1"/>
    <col min="3572" max="3572" width="6.875" style="91" bestFit="1" customWidth="1"/>
    <col min="3573" max="3573" width="6.125" style="91" bestFit="1" customWidth="1"/>
    <col min="3574" max="3574" width="6.625" style="91" bestFit="1" customWidth="1"/>
    <col min="3575" max="3576" width="9.375" style="91" customWidth="1"/>
    <col min="3577" max="3825" width="9" style="91"/>
    <col min="3826" max="3826" width="29.625" style="91" customWidth="1"/>
    <col min="3827" max="3827" width="9" style="91" bestFit="1" customWidth="1"/>
    <col min="3828" max="3828" width="6.875" style="91" bestFit="1" customWidth="1"/>
    <col min="3829" max="3829" width="6.125" style="91" bestFit="1" customWidth="1"/>
    <col min="3830" max="3830" width="6.625" style="91" bestFit="1" customWidth="1"/>
    <col min="3831" max="3832" width="9.375" style="91" customWidth="1"/>
    <col min="3833" max="4081" width="9" style="91"/>
    <col min="4082" max="4082" width="29.625" style="91" customWidth="1"/>
    <col min="4083" max="4083" width="9" style="91" bestFit="1" customWidth="1"/>
    <col min="4084" max="4084" width="6.875" style="91" bestFit="1" customWidth="1"/>
    <col min="4085" max="4085" width="6.125" style="91" bestFit="1" customWidth="1"/>
    <col min="4086" max="4086" width="6.625" style="91" bestFit="1" customWidth="1"/>
    <col min="4087" max="4088" width="9.375" style="91" customWidth="1"/>
    <col min="4089" max="4337" width="9" style="91"/>
    <col min="4338" max="4338" width="29.625" style="91" customWidth="1"/>
    <col min="4339" max="4339" width="9" style="91" bestFit="1" customWidth="1"/>
    <col min="4340" max="4340" width="6.875" style="91" bestFit="1" customWidth="1"/>
    <col min="4341" max="4341" width="6.125" style="91" bestFit="1" customWidth="1"/>
    <col min="4342" max="4342" width="6.625" style="91" bestFit="1" customWidth="1"/>
    <col min="4343" max="4344" width="9.375" style="91" customWidth="1"/>
    <col min="4345" max="4593" width="9" style="91"/>
    <col min="4594" max="4594" width="29.625" style="91" customWidth="1"/>
    <col min="4595" max="4595" width="9" style="91" bestFit="1" customWidth="1"/>
    <col min="4596" max="4596" width="6.875" style="91" bestFit="1" customWidth="1"/>
    <col min="4597" max="4597" width="6.125" style="91" bestFit="1" customWidth="1"/>
    <col min="4598" max="4598" width="6.625" style="91" bestFit="1" customWidth="1"/>
    <col min="4599" max="4600" width="9.375" style="91" customWidth="1"/>
    <col min="4601" max="4849" width="9" style="91"/>
    <col min="4850" max="4850" width="29.625" style="91" customWidth="1"/>
    <col min="4851" max="4851" width="9" style="91" bestFit="1" customWidth="1"/>
    <col min="4852" max="4852" width="6.875" style="91" bestFit="1" customWidth="1"/>
    <col min="4853" max="4853" width="6.125" style="91" bestFit="1" customWidth="1"/>
    <col min="4854" max="4854" width="6.625" style="91" bestFit="1" customWidth="1"/>
    <col min="4855" max="4856" width="9.375" style="91" customWidth="1"/>
    <col min="4857" max="5105" width="9" style="91"/>
    <col min="5106" max="5106" width="29.625" style="91" customWidth="1"/>
    <col min="5107" max="5107" width="9" style="91" bestFit="1" customWidth="1"/>
    <col min="5108" max="5108" width="6.875" style="91" bestFit="1" customWidth="1"/>
    <col min="5109" max="5109" width="6.125" style="91" bestFit="1" customWidth="1"/>
    <col min="5110" max="5110" width="6.625" style="91" bestFit="1" customWidth="1"/>
    <col min="5111" max="5112" width="9.375" style="91" customWidth="1"/>
    <col min="5113" max="5361" width="9" style="91"/>
    <col min="5362" max="5362" width="29.625" style="91" customWidth="1"/>
    <col min="5363" max="5363" width="9" style="91" bestFit="1" customWidth="1"/>
    <col min="5364" max="5364" width="6.875" style="91" bestFit="1" customWidth="1"/>
    <col min="5365" max="5365" width="6.125" style="91" bestFit="1" customWidth="1"/>
    <col min="5366" max="5366" width="6.625" style="91" bestFit="1" customWidth="1"/>
    <col min="5367" max="5368" width="9.375" style="91" customWidth="1"/>
    <col min="5369" max="5617" width="9" style="91"/>
    <col min="5618" max="5618" width="29.625" style="91" customWidth="1"/>
    <col min="5619" max="5619" width="9" style="91" bestFit="1" customWidth="1"/>
    <col min="5620" max="5620" width="6.875" style="91" bestFit="1" customWidth="1"/>
    <col min="5621" max="5621" width="6.125" style="91" bestFit="1" customWidth="1"/>
    <col min="5622" max="5622" width="6.625" style="91" bestFit="1" customWidth="1"/>
    <col min="5623" max="5624" width="9.375" style="91" customWidth="1"/>
    <col min="5625" max="5873" width="9" style="91"/>
    <col min="5874" max="5874" width="29.625" style="91" customWidth="1"/>
    <col min="5875" max="5875" width="9" style="91" bestFit="1" customWidth="1"/>
    <col min="5876" max="5876" width="6.875" style="91" bestFit="1" customWidth="1"/>
    <col min="5877" max="5877" width="6.125" style="91" bestFit="1" customWidth="1"/>
    <col min="5878" max="5878" width="6.625" style="91" bestFit="1" customWidth="1"/>
    <col min="5879" max="5880" width="9.375" style="91" customWidth="1"/>
    <col min="5881" max="6129" width="9" style="91"/>
    <col min="6130" max="6130" width="29.625" style="91" customWidth="1"/>
    <col min="6131" max="6131" width="9" style="91" bestFit="1" customWidth="1"/>
    <col min="6132" max="6132" width="6.875" style="91" bestFit="1" customWidth="1"/>
    <col min="6133" max="6133" width="6.125" style="91" bestFit="1" customWidth="1"/>
    <col min="6134" max="6134" width="6.625" style="91" bestFit="1" customWidth="1"/>
    <col min="6135" max="6136" width="9.375" style="91" customWidth="1"/>
    <col min="6137" max="6385" width="9" style="91"/>
    <col min="6386" max="6386" width="29.625" style="91" customWidth="1"/>
    <col min="6387" max="6387" width="9" style="91" bestFit="1" customWidth="1"/>
    <col min="6388" max="6388" width="6.875" style="91" bestFit="1" customWidth="1"/>
    <col min="6389" max="6389" width="6.125" style="91" bestFit="1" customWidth="1"/>
    <col min="6390" max="6390" width="6.625" style="91" bestFit="1" customWidth="1"/>
    <col min="6391" max="6392" width="9.375" style="91" customWidth="1"/>
    <col min="6393" max="6641" width="9" style="91"/>
    <col min="6642" max="6642" width="29.625" style="91" customWidth="1"/>
    <col min="6643" max="6643" width="9" style="91" bestFit="1" customWidth="1"/>
    <col min="6644" max="6644" width="6.875" style="91" bestFit="1" customWidth="1"/>
    <col min="6645" max="6645" width="6.125" style="91" bestFit="1" customWidth="1"/>
    <col min="6646" max="6646" width="6.625" style="91" bestFit="1" customWidth="1"/>
    <col min="6647" max="6648" width="9.375" style="91" customWidth="1"/>
    <col min="6649" max="6897" width="9" style="91"/>
    <col min="6898" max="6898" width="29.625" style="91" customWidth="1"/>
    <col min="6899" max="6899" width="9" style="91" bestFit="1" customWidth="1"/>
    <col min="6900" max="6900" width="6.875" style="91" bestFit="1" customWidth="1"/>
    <col min="6901" max="6901" width="6.125" style="91" bestFit="1" customWidth="1"/>
    <col min="6902" max="6902" width="6.625" style="91" bestFit="1" customWidth="1"/>
    <col min="6903" max="6904" width="9.375" style="91" customWidth="1"/>
    <col min="6905" max="7153" width="9" style="91"/>
    <col min="7154" max="7154" width="29.625" style="91" customWidth="1"/>
    <col min="7155" max="7155" width="9" style="91" bestFit="1" customWidth="1"/>
    <col min="7156" max="7156" width="6.875" style="91" bestFit="1" customWidth="1"/>
    <col min="7157" max="7157" width="6.125" style="91" bestFit="1" customWidth="1"/>
    <col min="7158" max="7158" width="6.625" style="91" bestFit="1" customWidth="1"/>
    <col min="7159" max="7160" width="9.375" style="91" customWidth="1"/>
    <col min="7161" max="7409" width="9" style="91"/>
    <col min="7410" max="7410" width="29.625" style="91" customWidth="1"/>
    <col min="7411" max="7411" width="9" style="91" bestFit="1" customWidth="1"/>
    <col min="7412" max="7412" width="6.875" style="91" bestFit="1" customWidth="1"/>
    <col min="7413" max="7413" width="6.125" style="91" bestFit="1" customWidth="1"/>
    <col min="7414" max="7414" width="6.625" style="91" bestFit="1" customWidth="1"/>
    <col min="7415" max="7416" width="9.375" style="91" customWidth="1"/>
    <col min="7417" max="7665" width="9" style="91"/>
    <col min="7666" max="7666" width="29.625" style="91" customWidth="1"/>
    <col min="7667" max="7667" width="9" style="91" bestFit="1" customWidth="1"/>
    <col min="7668" max="7668" width="6.875" style="91" bestFit="1" customWidth="1"/>
    <col min="7669" max="7669" width="6.125" style="91" bestFit="1" customWidth="1"/>
    <col min="7670" max="7670" width="6.625" style="91" bestFit="1" customWidth="1"/>
    <col min="7671" max="7672" width="9.375" style="91" customWidth="1"/>
    <col min="7673" max="7921" width="9" style="91"/>
    <col min="7922" max="7922" width="29.625" style="91" customWidth="1"/>
    <col min="7923" max="7923" width="9" style="91" bestFit="1" customWidth="1"/>
    <col min="7924" max="7924" width="6.875" style="91" bestFit="1" customWidth="1"/>
    <col min="7925" max="7925" width="6.125" style="91" bestFit="1" customWidth="1"/>
    <col min="7926" max="7926" width="6.625" style="91" bestFit="1" customWidth="1"/>
    <col min="7927" max="7928" width="9.375" style="91" customWidth="1"/>
    <col min="7929" max="8177" width="9" style="91"/>
    <col min="8178" max="8178" width="29.625" style="91" customWidth="1"/>
    <col min="8179" max="8179" width="9" style="91" bestFit="1" customWidth="1"/>
    <col min="8180" max="8180" width="6.875" style="91" bestFit="1" customWidth="1"/>
    <col min="8181" max="8181" width="6.125" style="91" bestFit="1" customWidth="1"/>
    <col min="8182" max="8182" width="6.625" style="91" bestFit="1" customWidth="1"/>
    <col min="8183" max="8184" width="9.375" style="91" customWidth="1"/>
    <col min="8185" max="8433" width="9" style="91"/>
    <col min="8434" max="8434" width="29.625" style="91" customWidth="1"/>
    <col min="8435" max="8435" width="9" style="91" bestFit="1" customWidth="1"/>
    <col min="8436" max="8436" width="6.875" style="91" bestFit="1" customWidth="1"/>
    <col min="8437" max="8437" width="6.125" style="91" bestFit="1" customWidth="1"/>
    <col min="8438" max="8438" width="6.625" style="91" bestFit="1" customWidth="1"/>
    <col min="8439" max="8440" width="9.375" style="91" customWidth="1"/>
    <col min="8441" max="8689" width="9" style="91"/>
    <col min="8690" max="8690" width="29.625" style="91" customWidth="1"/>
    <col min="8691" max="8691" width="9" style="91" bestFit="1" customWidth="1"/>
    <col min="8692" max="8692" width="6.875" style="91" bestFit="1" customWidth="1"/>
    <col min="8693" max="8693" width="6.125" style="91" bestFit="1" customWidth="1"/>
    <col min="8694" max="8694" width="6.625" style="91" bestFit="1" customWidth="1"/>
    <col min="8695" max="8696" width="9.375" style="91" customWidth="1"/>
    <col min="8697" max="8945" width="9" style="91"/>
    <col min="8946" max="8946" width="29.625" style="91" customWidth="1"/>
    <col min="8947" max="8947" width="9" style="91" bestFit="1" customWidth="1"/>
    <col min="8948" max="8948" width="6.875" style="91" bestFit="1" customWidth="1"/>
    <col min="8949" max="8949" width="6.125" style="91" bestFit="1" customWidth="1"/>
    <col min="8950" max="8950" width="6.625" style="91" bestFit="1" customWidth="1"/>
    <col min="8951" max="8952" width="9.375" style="91" customWidth="1"/>
    <col min="8953" max="9201" width="9" style="91"/>
    <col min="9202" max="9202" width="29.625" style="91" customWidth="1"/>
    <col min="9203" max="9203" width="9" style="91" bestFit="1" customWidth="1"/>
    <col min="9204" max="9204" width="6.875" style="91" bestFit="1" customWidth="1"/>
    <col min="9205" max="9205" width="6.125" style="91" bestFit="1" customWidth="1"/>
    <col min="9206" max="9206" width="6.625" style="91" bestFit="1" customWidth="1"/>
    <col min="9207" max="9208" width="9.375" style="91" customWidth="1"/>
    <col min="9209" max="9457" width="9" style="91"/>
    <col min="9458" max="9458" width="29.625" style="91" customWidth="1"/>
    <col min="9459" max="9459" width="9" style="91" bestFit="1" customWidth="1"/>
    <col min="9460" max="9460" width="6.875" style="91" bestFit="1" customWidth="1"/>
    <col min="9461" max="9461" width="6.125" style="91" bestFit="1" customWidth="1"/>
    <col min="9462" max="9462" width="6.625" style="91" bestFit="1" customWidth="1"/>
    <col min="9463" max="9464" width="9.375" style="91" customWidth="1"/>
    <col min="9465" max="9713" width="9" style="91"/>
    <col min="9714" max="9714" width="29.625" style="91" customWidth="1"/>
    <col min="9715" max="9715" width="9" style="91" bestFit="1" customWidth="1"/>
    <col min="9716" max="9716" width="6.875" style="91" bestFit="1" customWidth="1"/>
    <col min="9717" max="9717" width="6.125" style="91" bestFit="1" customWidth="1"/>
    <col min="9718" max="9718" width="6.625" style="91" bestFit="1" customWidth="1"/>
    <col min="9719" max="9720" width="9.375" style="91" customWidth="1"/>
    <col min="9721" max="9969" width="9" style="91"/>
    <col min="9970" max="9970" width="29.625" style="91" customWidth="1"/>
    <col min="9971" max="9971" width="9" style="91" bestFit="1" customWidth="1"/>
    <col min="9972" max="9972" width="6.875" style="91" bestFit="1" customWidth="1"/>
    <col min="9973" max="9973" width="6.125" style="91" bestFit="1" customWidth="1"/>
    <col min="9974" max="9974" width="6.625" style="91" bestFit="1" customWidth="1"/>
    <col min="9975" max="9976" width="9.375" style="91" customWidth="1"/>
    <col min="9977" max="10225" width="9" style="91"/>
    <col min="10226" max="10226" width="29.625" style="91" customWidth="1"/>
    <col min="10227" max="10227" width="9" style="91" bestFit="1" customWidth="1"/>
    <col min="10228" max="10228" width="6.875" style="91" bestFit="1" customWidth="1"/>
    <col min="10229" max="10229" width="6.125" style="91" bestFit="1" customWidth="1"/>
    <col min="10230" max="10230" width="6.625" style="91" bestFit="1" customWidth="1"/>
    <col min="10231" max="10232" width="9.375" style="91" customWidth="1"/>
    <col min="10233" max="10481" width="9" style="91"/>
    <col min="10482" max="10482" width="29.625" style="91" customWidth="1"/>
    <col min="10483" max="10483" width="9" style="91" bestFit="1" customWidth="1"/>
    <col min="10484" max="10484" width="6.875" style="91" bestFit="1" customWidth="1"/>
    <col min="10485" max="10485" width="6.125" style="91" bestFit="1" customWidth="1"/>
    <col min="10486" max="10486" width="6.625" style="91" bestFit="1" customWidth="1"/>
    <col min="10487" max="10488" width="9.375" style="91" customWidth="1"/>
    <col min="10489" max="10737" width="9" style="91"/>
    <col min="10738" max="10738" width="29.625" style="91" customWidth="1"/>
    <col min="10739" max="10739" width="9" style="91" bestFit="1" customWidth="1"/>
    <col min="10740" max="10740" width="6.875" style="91" bestFit="1" customWidth="1"/>
    <col min="10741" max="10741" width="6.125" style="91" bestFit="1" customWidth="1"/>
    <col min="10742" max="10742" width="6.625" style="91" bestFit="1" customWidth="1"/>
    <col min="10743" max="10744" width="9.375" style="91" customWidth="1"/>
    <col min="10745" max="10993" width="9" style="91"/>
    <col min="10994" max="10994" width="29.625" style="91" customWidth="1"/>
    <col min="10995" max="10995" width="9" style="91" bestFit="1" customWidth="1"/>
    <col min="10996" max="10996" width="6.875" style="91" bestFit="1" customWidth="1"/>
    <col min="10997" max="10997" width="6.125" style="91" bestFit="1" customWidth="1"/>
    <col min="10998" max="10998" width="6.625" style="91" bestFit="1" customWidth="1"/>
    <col min="10999" max="11000" width="9.375" style="91" customWidth="1"/>
    <col min="11001" max="11249" width="9" style="91"/>
    <col min="11250" max="11250" width="29.625" style="91" customWidth="1"/>
    <col min="11251" max="11251" width="9" style="91" bestFit="1" customWidth="1"/>
    <col min="11252" max="11252" width="6.875" style="91" bestFit="1" customWidth="1"/>
    <col min="11253" max="11253" width="6.125" style="91" bestFit="1" customWidth="1"/>
    <col min="11254" max="11254" width="6.625" style="91" bestFit="1" customWidth="1"/>
    <col min="11255" max="11256" width="9.375" style="91" customWidth="1"/>
    <col min="11257" max="11505" width="9" style="91"/>
    <col min="11506" max="11506" width="29.625" style="91" customWidth="1"/>
    <col min="11507" max="11507" width="9" style="91" bestFit="1" customWidth="1"/>
    <col min="11508" max="11508" width="6.875" style="91" bestFit="1" customWidth="1"/>
    <col min="11509" max="11509" width="6.125" style="91" bestFit="1" customWidth="1"/>
    <col min="11510" max="11510" width="6.625" style="91" bestFit="1" customWidth="1"/>
    <col min="11511" max="11512" width="9.375" style="91" customWidth="1"/>
    <col min="11513" max="11761" width="9" style="91"/>
    <col min="11762" max="11762" width="29.625" style="91" customWidth="1"/>
    <col min="11763" max="11763" width="9" style="91" bestFit="1" customWidth="1"/>
    <col min="11764" max="11764" width="6.875" style="91" bestFit="1" customWidth="1"/>
    <col min="11765" max="11765" width="6.125" style="91" bestFit="1" customWidth="1"/>
    <col min="11766" max="11766" width="6.625" style="91" bestFit="1" customWidth="1"/>
    <col min="11767" max="11768" width="9.375" style="91" customWidth="1"/>
    <col min="11769" max="12017" width="9" style="91"/>
    <col min="12018" max="12018" width="29.625" style="91" customWidth="1"/>
    <col min="12019" max="12019" width="9" style="91" bestFit="1" customWidth="1"/>
    <col min="12020" max="12020" width="6.875" style="91" bestFit="1" customWidth="1"/>
    <col min="12021" max="12021" width="6.125" style="91" bestFit="1" customWidth="1"/>
    <col min="12022" max="12022" width="6.625" style="91" bestFit="1" customWidth="1"/>
    <col min="12023" max="12024" width="9.375" style="91" customWidth="1"/>
    <col min="12025" max="12273" width="9" style="91"/>
    <col min="12274" max="12274" width="29.625" style="91" customWidth="1"/>
    <col min="12275" max="12275" width="9" style="91" bestFit="1" customWidth="1"/>
    <col min="12276" max="12276" width="6.875" style="91" bestFit="1" customWidth="1"/>
    <col min="12277" max="12277" width="6.125" style="91" bestFit="1" customWidth="1"/>
    <col min="12278" max="12278" width="6.625" style="91" bestFit="1" customWidth="1"/>
    <col min="12279" max="12280" width="9.375" style="91" customWidth="1"/>
    <col min="12281" max="12529" width="9" style="91"/>
    <col min="12530" max="12530" width="29.625" style="91" customWidth="1"/>
    <col min="12531" max="12531" width="9" style="91" bestFit="1" customWidth="1"/>
    <col min="12532" max="12532" width="6.875" style="91" bestFit="1" customWidth="1"/>
    <col min="12533" max="12533" width="6.125" style="91" bestFit="1" customWidth="1"/>
    <col min="12534" max="12534" width="6.625" style="91" bestFit="1" customWidth="1"/>
    <col min="12535" max="12536" width="9.375" style="91" customWidth="1"/>
    <col min="12537" max="12785" width="9" style="91"/>
    <col min="12786" max="12786" width="29.625" style="91" customWidth="1"/>
    <col min="12787" max="12787" width="9" style="91" bestFit="1" customWidth="1"/>
    <col min="12788" max="12788" width="6.875" style="91" bestFit="1" customWidth="1"/>
    <col min="12789" max="12789" width="6.125" style="91" bestFit="1" customWidth="1"/>
    <col min="12790" max="12790" width="6.625" style="91" bestFit="1" customWidth="1"/>
    <col min="12791" max="12792" width="9.375" style="91" customWidth="1"/>
    <col min="12793" max="13041" width="9" style="91"/>
    <col min="13042" max="13042" width="29.625" style="91" customWidth="1"/>
    <col min="13043" max="13043" width="9" style="91" bestFit="1" customWidth="1"/>
    <col min="13044" max="13044" width="6.875" style="91" bestFit="1" customWidth="1"/>
    <col min="13045" max="13045" width="6.125" style="91" bestFit="1" customWidth="1"/>
    <col min="13046" max="13046" width="6.625" style="91" bestFit="1" customWidth="1"/>
    <col min="13047" max="13048" width="9.375" style="91" customWidth="1"/>
    <col min="13049" max="13297" width="9" style="91"/>
    <col min="13298" max="13298" width="29.625" style="91" customWidth="1"/>
    <col min="13299" max="13299" width="9" style="91" bestFit="1" customWidth="1"/>
    <col min="13300" max="13300" width="6.875" style="91" bestFit="1" customWidth="1"/>
    <col min="13301" max="13301" width="6.125" style="91" bestFit="1" customWidth="1"/>
    <col min="13302" max="13302" width="6.625" style="91" bestFit="1" customWidth="1"/>
    <col min="13303" max="13304" width="9.375" style="91" customWidth="1"/>
    <col min="13305" max="13553" width="9" style="91"/>
    <col min="13554" max="13554" width="29.625" style="91" customWidth="1"/>
    <col min="13555" max="13555" width="9" style="91" bestFit="1" customWidth="1"/>
    <col min="13556" max="13556" width="6.875" style="91" bestFit="1" customWidth="1"/>
    <col min="13557" max="13557" width="6.125" style="91" bestFit="1" customWidth="1"/>
    <col min="13558" max="13558" width="6.625" style="91" bestFit="1" customWidth="1"/>
    <col min="13559" max="13560" width="9.375" style="91" customWidth="1"/>
    <col min="13561" max="13809" width="9" style="91"/>
    <col min="13810" max="13810" width="29.625" style="91" customWidth="1"/>
    <col min="13811" max="13811" width="9" style="91" bestFit="1" customWidth="1"/>
    <col min="13812" max="13812" width="6.875" style="91" bestFit="1" customWidth="1"/>
    <col min="13813" max="13813" width="6.125" style="91" bestFit="1" customWidth="1"/>
    <col min="13814" max="13814" width="6.625" style="91" bestFit="1" customWidth="1"/>
    <col min="13815" max="13816" width="9.375" style="91" customWidth="1"/>
    <col min="13817" max="14065" width="9" style="91"/>
    <col min="14066" max="14066" width="29.625" style="91" customWidth="1"/>
    <col min="14067" max="14067" width="9" style="91" bestFit="1" customWidth="1"/>
    <col min="14068" max="14068" width="6.875" style="91" bestFit="1" customWidth="1"/>
    <col min="14069" max="14069" width="6.125" style="91" bestFit="1" customWidth="1"/>
    <col min="14070" max="14070" width="6.625" style="91" bestFit="1" customWidth="1"/>
    <col min="14071" max="14072" width="9.375" style="91" customWidth="1"/>
    <col min="14073" max="14321" width="9" style="91"/>
    <col min="14322" max="14322" width="29.625" style="91" customWidth="1"/>
    <col min="14323" max="14323" width="9" style="91" bestFit="1" customWidth="1"/>
    <col min="14324" max="14324" width="6.875" style="91" bestFit="1" customWidth="1"/>
    <col min="14325" max="14325" width="6.125" style="91" bestFit="1" customWidth="1"/>
    <col min="14326" max="14326" width="6.625" style="91" bestFit="1" customWidth="1"/>
    <col min="14327" max="14328" width="9.375" style="91" customWidth="1"/>
    <col min="14329" max="14577" width="9" style="91"/>
    <col min="14578" max="14578" width="29.625" style="91" customWidth="1"/>
    <col min="14579" max="14579" width="9" style="91" bestFit="1" customWidth="1"/>
    <col min="14580" max="14580" width="6.875" style="91" bestFit="1" customWidth="1"/>
    <col min="14581" max="14581" width="6.125" style="91" bestFit="1" customWidth="1"/>
    <col min="14582" max="14582" width="6.625" style="91" bestFit="1" customWidth="1"/>
    <col min="14583" max="14584" width="9.375" style="91" customWidth="1"/>
    <col min="14585" max="14833" width="9" style="91"/>
    <col min="14834" max="14834" width="29.625" style="91" customWidth="1"/>
    <col min="14835" max="14835" width="9" style="91" bestFit="1" customWidth="1"/>
    <col min="14836" max="14836" width="6.875" style="91" bestFit="1" customWidth="1"/>
    <col min="14837" max="14837" width="6.125" style="91" bestFit="1" customWidth="1"/>
    <col min="14838" max="14838" width="6.625" style="91" bestFit="1" customWidth="1"/>
    <col min="14839" max="14840" width="9.375" style="91" customWidth="1"/>
    <col min="14841" max="15089" width="9" style="91"/>
    <col min="15090" max="15090" width="29.625" style="91" customWidth="1"/>
    <col min="15091" max="15091" width="9" style="91" bestFit="1" customWidth="1"/>
    <col min="15092" max="15092" width="6.875" style="91" bestFit="1" customWidth="1"/>
    <col min="15093" max="15093" width="6.125" style="91" bestFit="1" customWidth="1"/>
    <col min="15094" max="15094" width="6.625" style="91" bestFit="1" customWidth="1"/>
    <col min="15095" max="15096" width="9.375" style="91" customWidth="1"/>
    <col min="15097" max="15345" width="9" style="91"/>
    <col min="15346" max="15346" width="29.625" style="91" customWidth="1"/>
    <col min="15347" max="15347" width="9" style="91" bestFit="1" customWidth="1"/>
    <col min="15348" max="15348" width="6.875" style="91" bestFit="1" customWidth="1"/>
    <col min="15349" max="15349" width="6.125" style="91" bestFit="1" customWidth="1"/>
    <col min="15350" max="15350" width="6.625" style="91" bestFit="1" customWidth="1"/>
    <col min="15351" max="15352" width="9.375" style="91" customWidth="1"/>
    <col min="15353" max="15601" width="9" style="91"/>
    <col min="15602" max="15602" width="29.625" style="91" customWidth="1"/>
    <col min="15603" max="15603" width="9" style="91" bestFit="1" customWidth="1"/>
    <col min="15604" max="15604" width="6.875" style="91" bestFit="1" customWidth="1"/>
    <col min="15605" max="15605" width="6.125" style="91" bestFit="1" customWidth="1"/>
    <col min="15606" max="15606" width="6.625" style="91" bestFit="1" customWidth="1"/>
    <col min="15607" max="15608" width="9.375" style="91" customWidth="1"/>
    <col min="15609" max="15857" width="9" style="91"/>
    <col min="15858" max="15858" width="29.625" style="91" customWidth="1"/>
    <col min="15859" max="15859" width="9" style="91" bestFit="1" customWidth="1"/>
    <col min="15860" max="15860" width="6.875" style="91" bestFit="1" customWidth="1"/>
    <col min="15861" max="15861" width="6.125" style="91" bestFit="1" customWidth="1"/>
    <col min="15862" max="15862" width="6.625" style="91" bestFit="1" customWidth="1"/>
    <col min="15863" max="15864" width="9.375" style="91" customWidth="1"/>
    <col min="15865" max="16113" width="9" style="91"/>
    <col min="16114" max="16114" width="29.625" style="91" customWidth="1"/>
    <col min="16115" max="16115" width="9" style="91" bestFit="1" customWidth="1"/>
    <col min="16116" max="16116" width="6.875" style="91" bestFit="1" customWidth="1"/>
    <col min="16117" max="16117" width="6.125" style="91" bestFit="1" customWidth="1"/>
    <col min="16118" max="16118" width="6.625" style="91" bestFit="1" customWidth="1"/>
    <col min="16119" max="16120" width="9.375" style="91" customWidth="1"/>
    <col min="16121" max="16384" width="9" style="91"/>
  </cols>
  <sheetData>
    <row r="1" spans="1:12" ht="23.25" customHeight="1">
      <c r="A1" s="660" t="s">
        <v>381</v>
      </c>
      <c r="B1" s="660"/>
      <c r="C1" s="660"/>
      <c r="D1" s="660"/>
      <c r="E1" s="660"/>
      <c r="F1" s="660"/>
    </row>
    <row r="2" spans="1:12" ht="15" customHeight="1">
      <c r="A2" s="108"/>
      <c r="B2" s="109"/>
    </row>
    <row r="3" spans="1:12" ht="15" customHeight="1">
      <c r="A3" s="94"/>
      <c r="B3" s="94"/>
    </row>
    <row r="4" spans="1:12" ht="18" customHeight="1">
      <c r="A4" s="95"/>
      <c r="B4" s="96" t="s">
        <v>14</v>
      </c>
      <c r="C4" s="96" t="s">
        <v>3</v>
      </c>
      <c r="D4" s="96" t="s">
        <v>15</v>
      </c>
      <c r="E4" s="644" t="s">
        <v>141</v>
      </c>
      <c r="F4" s="644"/>
    </row>
    <row r="5" spans="1:12" ht="18" customHeight="1">
      <c r="A5" s="94"/>
      <c r="B5" s="97" t="s">
        <v>16</v>
      </c>
      <c r="C5" s="97" t="s">
        <v>61</v>
      </c>
      <c r="D5" s="97" t="s">
        <v>20</v>
      </c>
      <c r="E5" s="97" t="s">
        <v>59</v>
      </c>
      <c r="F5" s="97" t="s">
        <v>43</v>
      </c>
      <c r="H5" s="97"/>
      <c r="I5" s="97"/>
    </row>
    <row r="6" spans="1:12" ht="18" customHeight="1">
      <c r="A6" s="94"/>
      <c r="B6" s="100"/>
      <c r="C6" s="13" t="s">
        <v>283</v>
      </c>
      <c r="D6" s="13" t="s">
        <v>283</v>
      </c>
      <c r="E6" s="13" t="s">
        <v>283</v>
      </c>
      <c r="F6" s="13" t="s">
        <v>283</v>
      </c>
      <c r="H6" s="352"/>
      <c r="I6" s="352"/>
    </row>
    <row r="7" spans="1:12" ht="18" customHeight="1">
      <c r="A7" s="94"/>
      <c r="B7" s="94"/>
      <c r="C7" s="12"/>
      <c r="D7" s="12"/>
      <c r="E7" s="102"/>
      <c r="F7" s="102"/>
    </row>
    <row r="8" spans="1:12" ht="24.95" customHeight="1">
      <c r="A8" s="28" t="s">
        <v>71</v>
      </c>
      <c r="B8" s="101"/>
      <c r="C8" s="102"/>
      <c r="D8" s="102"/>
      <c r="E8" s="102"/>
      <c r="F8" s="102"/>
      <c r="G8" s="93"/>
    </row>
    <row r="9" spans="1:12" ht="24.95" customHeight="1">
      <c r="A9" s="248" t="s">
        <v>195</v>
      </c>
      <c r="B9" s="101" t="s">
        <v>204</v>
      </c>
      <c r="C9" s="555">
        <v>77368</v>
      </c>
      <c r="D9" s="555">
        <v>83111</v>
      </c>
      <c r="E9" s="554">
        <v>104.42152998974248</v>
      </c>
      <c r="F9" s="554">
        <v>109.35226241069432</v>
      </c>
      <c r="G9" s="93"/>
      <c r="H9" s="250"/>
      <c r="I9" s="249"/>
      <c r="K9" s="250"/>
      <c r="L9" s="250"/>
    </row>
    <row r="10" spans="1:12" ht="24.95" customHeight="1">
      <c r="A10" s="248" t="s">
        <v>196</v>
      </c>
      <c r="B10" s="101" t="s">
        <v>205</v>
      </c>
      <c r="C10" s="555">
        <v>17761.481908839149</v>
      </c>
      <c r="D10" s="555">
        <v>18350.498937052711</v>
      </c>
      <c r="E10" s="554">
        <v>99.989553880147866</v>
      </c>
      <c r="F10" s="554">
        <v>142.15932887788156</v>
      </c>
      <c r="G10" s="93"/>
      <c r="H10" s="250"/>
      <c r="I10" s="249"/>
      <c r="K10" s="250"/>
      <c r="L10" s="250"/>
    </row>
    <row r="11" spans="1:12" ht="24.95" customHeight="1">
      <c r="A11" s="248" t="s">
        <v>197</v>
      </c>
      <c r="B11" s="101" t="s">
        <v>206</v>
      </c>
      <c r="C11" s="555">
        <v>1709.5057764226658</v>
      </c>
      <c r="D11" s="555">
        <v>1666.4553726685872</v>
      </c>
      <c r="E11" s="554">
        <v>97.693979112637479</v>
      </c>
      <c r="F11" s="554">
        <v>147.10913815504543</v>
      </c>
      <c r="G11" s="93"/>
      <c r="H11" s="250"/>
      <c r="I11" s="249"/>
      <c r="K11" s="250"/>
      <c r="L11" s="250"/>
    </row>
    <row r="12" spans="1:12" ht="24.95" customHeight="1">
      <c r="A12" s="248" t="s">
        <v>234</v>
      </c>
      <c r="B12" s="101" t="s">
        <v>207</v>
      </c>
      <c r="C12" s="555">
        <v>25894.198263956077</v>
      </c>
      <c r="D12" s="555">
        <v>28093.505942821197</v>
      </c>
      <c r="E12" s="554">
        <v>111.89349530334067</v>
      </c>
      <c r="F12" s="554">
        <v>113.78609729146187</v>
      </c>
      <c r="G12" s="93"/>
      <c r="H12" s="250"/>
      <c r="I12" s="249"/>
      <c r="K12" s="250"/>
      <c r="L12" s="250"/>
    </row>
    <row r="13" spans="1:12" ht="24.95" customHeight="1">
      <c r="A13" s="248" t="s">
        <v>198</v>
      </c>
      <c r="B13" s="101" t="s">
        <v>208</v>
      </c>
      <c r="C13" s="555">
        <v>32392.776489104399</v>
      </c>
      <c r="D13" s="555">
        <v>32519.528896806798</v>
      </c>
      <c r="E13" s="554">
        <v>114.21037743259782</v>
      </c>
      <c r="F13" s="554">
        <v>150.8805910705961</v>
      </c>
      <c r="G13" s="93"/>
      <c r="H13" s="250"/>
      <c r="I13" s="249"/>
      <c r="K13" s="250"/>
      <c r="L13" s="250"/>
    </row>
    <row r="14" spans="1:12" ht="24.95" customHeight="1">
      <c r="A14" s="248" t="s">
        <v>199</v>
      </c>
      <c r="B14" s="101" t="s">
        <v>209</v>
      </c>
      <c r="C14" s="555">
        <v>1241</v>
      </c>
      <c r="D14" s="555">
        <v>3153</v>
      </c>
      <c r="E14" s="554">
        <v>56.255666364460566</v>
      </c>
      <c r="F14" s="554">
        <v>74.591909155429377</v>
      </c>
      <c r="G14" s="93"/>
      <c r="H14" s="250"/>
      <c r="I14" s="249"/>
      <c r="K14" s="250"/>
      <c r="L14" s="250"/>
    </row>
    <row r="15" spans="1:12" ht="24.95" customHeight="1">
      <c r="A15" s="248" t="s">
        <v>200</v>
      </c>
      <c r="B15" s="101" t="s">
        <v>210</v>
      </c>
      <c r="C15" s="555">
        <v>15729</v>
      </c>
      <c r="D15" s="555">
        <v>16951</v>
      </c>
      <c r="E15" s="554">
        <v>112.55098389982111</v>
      </c>
      <c r="F15" s="554">
        <v>218.89204545454547</v>
      </c>
      <c r="G15" s="93"/>
      <c r="H15" s="250"/>
      <c r="I15" s="249"/>
      <c r="K15" s="250"/>
      <c r="L15" s="250"/>
    </row>
    <row r="16" spans="1:12" ht="24.95" customHeight="1">
      <c r="A16" s="248" t="s">
        <v>217</v>
      </c>
      <c r="B16" s="101" t="s">
        <v>210</v>
      </c>
      <c r="C16" s="555">
        <v>371288.4199050059</v>
      </c>
      <c r="D16" s="555">
        <v>391291.28900452098</v>
      </c>
      <c r="E16" s="554">
        <v>87.766656154788038</v>
      </c>
      <c r="F16" s="554">
        <v>123.71385680219464</v>
      </c>
      <c r="G16" s="93"/>
      <c r="H16" s="250"/>
      <c r="I16" s="249"/>
      <c r="K16" s="250"/>
      <c r="L16" s="250"/>
    </row>
    <row r="17" spans="1:12" ht="24.95" customHeight="1">
      <c r="A17" s="248" t="s">
        <v>201</v>
      </c>
      <c r="B17" s="101" t="s">
        <v>211</v>
      </c>
      <c r="C17" s="555">
        <v>1515.5374782776601</v>
      </c>
      <c r="D17" s="555">
        <v>1759.3154045182482</v>
      </c>
      <c r="E17" s="554">
        <v>111.83877995642705</v>
      </c>
      <c r="F17" s="554">
        <v>121.67428944789302</v>
      </c>
      <c r="G17" s="93"/>
      <c r="H17" s="250"/>
      <c r="I17" s="249"/>
      <c r="K17" s="250"/>
      <c r="L17" s="250"/>
    </row>
    <row r="18" spans="1:12" ht="24.95" customHeight="1">
      <c r="A18" s="248" t="s">
        <v>235</v>
      </c>
      <c r="B18" s="101" t="s">
        <v>212</v>
      </c>
      <c r="C18" s="555">
        <v>6461.4168013202298</v>
      </c>
      <c r="D18" s="555">
        <v>6928.6894424912098</v>
      </c>
      <c r="E18" s="554">
        <v>91.498220517604807</v>
      </c>
      <c r="F18" s="554">
        <v>114.12982315112528</v>
      </c>
      <c r="G18" s="93"/>
      <c r="H18" s="250"/>
      <c r="I18" s="249"/>
      <c r="K18" s="250"/>
      <c r="L18" s="250"/>
    </row>
    <row r="19" spans="1:12" ht="18" customHeight="1">
      <c r="A19" s="104"/>
      <c r="B19" s="101"/>
      <c r="C19" s="102"/>
      <c r="D19" s="102"/>
      <c r="E19" s="102"/>
      <c r="F19" s="102"/>
      <c r="G19" s="93"/>
    </row>
    <row r="20" spans="1:12" ht="18" customHeight="1">
      <c r="A20" s="105"/>
      <c r="B20" s="101"/>
      <c r="C20" s="102"/>
      <c r="D20" s="102"/>
      <c r="E20" s="102"/>
      <c r="F20" s="102"/>
      <c r="G20" s="93"/>
    </row>
    <row r="21" spans="1:12" ht="18" customHeight="1">
      <c r="A21" s="105"/>
      <c r="B21" s="101"/>
      <c r="C21" s="102"/>
      <c r="D21" s="102"/>
      <c r="E21" s="102"/>
      <c r="F21" s="102"/>
      <c r="G21" s="93"/>
    </row>
    <row r="22" spans="1:12" ht="27.75" customHeight="1">
      <c r="A22" s="106"/>
      <c r="B22" s="101"/>
      <c r="C22" s="102"/>
      <c r="D22" s="102"/>
      <c r="E22" s="102"/>
      <c r="F22" s="102"/>
      <c r="G22" s="93"/>
    </row>
    <row r="23" spans="1:12" ht="18" customHeight="1">
      <c r="A23" s="104"/>
      <c r="B23" s="101"/>
      <c r="C23" s="102"/>
      <c r="D23" s="102"/>
      <c r="E23" s="102"/>
      <c r="F23" s="102"/>
      <c r="G23" s="93"/>
    </row>
    <row r="24" spans="1:12" ht="18" customHeight="1">
      <c r="A24" s="107"/>
      <c r="B24" s="101"/>
      <c r="C24" s="102"/>
      <c r="D24" s="102"/>
      <c r="E24" s="102"/>
      <c r="F24" s="102"/>
      <c r="G24" s="93"/>
    </row>
    <row r="25" spans="1:12" ht="18" customHeight="1">
      <c r="A25" s="104"/>
      <c r="B25" s="101"/>
      <c r="C25" s="102"/>
      <c r="D25" s="102"/>
      <c r="E25" s="102"/>
      <c r="F25" s="102"/>
      <c r="G25" s="93"/>
    </row>
    <row r="26" spans="1:12" ht="18" customHeight="1">
      <c r="A26" s="104"/>
      <c r="B26" s="101"/>
      <c r="C26" s="102"/>
      <c r="D26" s="102"/>
      <c r="E26" s="102"/>
      <c r="F26" s="102"/>
      <c r="G26" s="93"/>
    </row>
    <row r="27" spans="1:12" ht="18" customHeight="1">
      <c r="A27" s="104"/>
      <c r="B27" s="101"/>
      <c r="C27" s="102"/>
      <c r="D27" s="102"/>
      <c r="E27" s="102"/>
      <c r="F27" s="102"/>
      <c r="G27" s="93"/>
    </row>
    <row r="28" spans="1:12" ht="18" customHeight="1">
      <c r="A28" s="104"/>
      <c r="B28" s="101"/>
      <c r="C28" s="102"/>
      <c r="D28" s="102"/>
      <c r="E28" s="102"/>
      <c r="F28" s="102"/>
      <c r="G28" s="93"/>
    </row>
    <row r="29" spans="1:12" ht="18" customHeight="1">
      <c r="A29" s="104"/>
      <c r="B29" s="101"/>
      <c r="C29" s="102"/>
      <c r="D29" s="102"/>
      <c r="E29" s="102"/>
      <c r="F29" s="102"/>
      <c r="G29" s="93"/>
    </row>
    <row r="30" spans="1:12" ht="18" customHeight="1">
      <c r="A30" s="104"/>
      <c r="B30" s="101"/>
      <c r="C30" s="102"/>
      <c r="D30" s="102"/>
      <c r="E30" s="102"/>
      <c r="F30" s="102"/>
      <c r="G30" s="93"/>
    </row>
    <row r="31" spans="1:12" ht="18" customHeight="1">
      <c r="A31" s="104"/>
      <c r="B31" s="101"/>
      <c r="C31" s="102"/>
      <c r="D31" s="102"/>
      <c r="E31" s="102"/>
      <c r="F31" s="102"/>
      <c r="G31" s="93"/>
    </row>
    <row r="32" spans="1:12" ht="18" customHeight="1">
      <c r="A32" s="105"/>
      <c r="B32" s="101"/>
      <c r="C32" s="102"/>
      <c r="D32" s="102"/>
      <c r="E32" s="102"/>
      <c r="F32" s="102"/>
      <c r="G32" s="93"/>
    </row>
    <row r="33" spans="1:7" ht="18" customHeight="1">
      <c r="A33" s="104"/>
      <c r="B33" s="101"/>
      <c r="C33" s="102"/>
      <c r="D33" s="102"/>
      <c r="E33" s="102"/>
      <c r="F33" s="102"/>
      <c r="G33" s="93"/>
    </row>
    <row r="34" spans="1:7" ht="18" customHeight="1">
      <c r="A34" s="104"/>
      <c r="B34" s="101"/>
      <c r="C34" s="102"/>
      <c r="D34" s="102"/>
      <c r="E34" s="102"/>
      <c r="F34" s="102"/>
      <c r="G34" s="93"/>
    </row>
    <row r="35" spans="1:7" ht="18" customHeight="1">
      <c r="A35" s="104"/>
      <c r="B35" s="101"/>
      <c r="C35" s="102"/>
      <c r="D35" s="102"/>
      <c r="E35" s="102"/>
      <c r="F35" s="102"/>
      <c r="G35" s="93"/>
    </row>
    <row r="36" spans="1:7" ht="18" customHeight="1">
      <c r="A36" s="104"/>
      <c r="B36" s="101"/>
      <c r="C36" s="102"/>
      <c r="D36" s="102"/>
      <c r="E36" s="102"/>
      <c r="F36" s="102"/>
      <c r="G36" s="93"/>
    </row>
    <row r="37" spans="1:7" ht="18" customHeight="1">
      <c r="A37" s="104"/>
      <c r="B37" s="101"/>
      <c r="C37" s="102"/>
      <c r="D37" s="102"/>
      <c r="E37" s="102"/>
      <c r="F37" s="102"/>
      <c r="G37" s="93"/>
    </row>
    <row r="38" spans="1:7" ht="18" customHeight="1">
      <c r="A38" s="104"/>
      <c r="B38" s="101"/>
      <c r="C38" s="102"/>
      <c r="D38" s="102"/>
      <c r="E38" s="102"/>
      <c r="F38" s="102"/>
      <c r="G38" s="93"/>
    </row>
    <row r="39" spans="1:7" ht="15.75">
      <c r="A39" s="104"/>
      <c r="B39" s="101"/>
      <c r="C39" s="102"/>
      <c r="D39" s="102"/>
      <c r="G39" s="93"/>
    </row>
    <row r="40" spans="1:7" ht="15.75"/>
    <row r="41" spans="1:7" ht="15.75"/>
    <row r="42" spans="1:7" ht="15.75"/>
    <row r="43" spans="1:7" ht="15.75"/>
    <row r="44" spans="1:7" ht="15.75"/>
    <row r="45" spans="1:7" ht="15.75"/>
    <row r="46" spans="1:7" ht="15.75"/>
    <row r="47" spans="1:7" ht="15.75"/>
    <row r="48" spans="1:7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K9" sqref="K9"/>
    </sheetView>
  </sheetViews>
  <sheetFormatPr defaultRowHeight="15.75"/>
  <cols>
    <col min="1" max="1" width="1.875" style="406" customWidth="1"/>
    <col min="2" max="2" width="22.5" style="406" customWidth="1"/>
    <col min="3" max="3" width="12.375" style="406" customWidth="1"/>
    <col min="4" max="5" width="12.625" style="406" bestFit="1" customWidth="1"/>
    <col min="6" max="6" width="9.125" style="406" bestFit="1" customWidth="1"/>
    <col min="7" max="7" width="1" style="406" customWidth="1"/>
    <col min="8" max="9" width="9.125" style="406" bestFit="1" customWidth="1"/>
    <col min="10" max="16384" width="9" style="406"/>
  </cols>
  <sheetData>
    <row r="1" spans="1:12" ht="46.5" customHeight="1">
      <c r="A1" s="665" t="s">
        <v>382</v>
      </c>
      <c r="B1" s="666"/>
      <c r="C1" s="666"/>
      <c r="D1" s="666"/>
      <c r="E1" s="666"/>
      <c r="F1" s="666"/>
      <c r="G1" s="666"/>
      <c r="H1" s="666"/>
      <c r="I1" s="666"/>
    </row>
    <row r="2" spans="1:12" ht="8.25" customHeight="1">
      <c r="A2" s="667"/>
      <c r="B2" s="667"/>
      <c r="C2" s="667"/>
      <c r="D2" s="667"/>
      <c r="E2" s="667"/>
      <c r="F2" s="667"/>
      <c r="G2" s="667"/>
      <c r="H2" s="667"/>
      <c r="I2" s="667"/>
    </row>
    <row r="3" spans="1:12">
      <c r="A3" s="169"/>
      <c r="B3" s="170"/>
      <c r="C3" s="170"/>
      <c r="D3" s="170"/>
      <c r="E3" s="170"/>
      <c r="F3" s="171"/>
      <c r="G3" s="171"/>
      <c r="H3" s="171"/>
      <c r="I3" s="171"/>
    </row>
    <row r="4" spans="1:12">
      <c r="A4" s="407"/>
      <c r="B4" s="407"/>
      <c r="I4" s="174" t="s">
        <v>293</v>
      </c>
    </row>
    <row r="5" spans="1:12">
      <c r="A5" s="413"/>
      <c r="B5" s="413"/>
      <c r="C5" s="414" t="s">
        <v>3</v>
      </c>
      <c r="D5" s="414" t="s">
        <v>15</v>
      </c>
      <c r="E5" s="662" t="s">
        <v>292</v>
      </c>
      <c r="F5" s="662"/>
      <c r="G5" s="414"/>
      <c r="H5" s="415" t="s">
        <v>97</v>
      </c>
      <c r="I5" s="415" t="s">
        <v>98</v>
      </c>
    </row>
    <row r="6" spans="1:12">
      <c r="A6" s="413"/>
      <c r="B6" s="413"/>
      <c r="C6" s="416" t="s">
        <v>99</v>
      </c>
      <c r="D6" s="416" t="s">
        <v>101</v>
      </c>
      <c r="E6" s="663" t="s">
        <v>283</v>
      </c>
      <c r="F6" s="663"/>
      <c r="G6" s="416"/>
      <c r="H6" s="417" t="s">
        <v>283</v>
      </c>
      <c r="I6" s="417" t="s">
        <v>283</v>
      </c>
    </row>
    <row r="7" spans="1:12">
      <c r="A7" s="413"/>
      <c r="B7" s="413"/>
      <c r="C7" s="416" t="s">
        <v>17</v>
      </c>
      <c r="D7" s="416" t="s">
        <v>17</v>
      </c>
      <c r="E7" s="416" t="s">
        <v>132</v>
      </c>
      <c r="F7" s="416" t="s">
        <v>134</v>
      </c>
      <c r="G7" s="416"/>
      <c r="H7" s="417" t="s">
        <v>11</v>
      </c>
      <c r="I7" s="417" t="s">
        <v>11</v>
      </c>
    </row>
    <row r="8" spans="1:12">
      <c r="A8" s="413"/>
      <c r="B8" s="413"/>
      <c r="C8" s="428">
        <v>2021</v>
      </c>
      <c r="D8" s="428">
        <v>2021</v>
      </c>
      <c r="E8" s="416" t="s">
        <v>288</v>
      </c>
      <c r="F8" s="416" t="s">
        <v>289</v>
      </c>
      <c r="G8" s="416"/>
      <c r="H8" s="418" t="s">
        <v>12</v>
      </c>
      <c r="I8" s="418" t="s">
        <v>12</v>
      </c>
    </row>
    <row r="9" spans="1:12">
      <c r="A9" s="413"/>
      <c r="B9" s="413"/>
      <c r="C9" s="416"/>
      <c r="D9" s="416"/>
      <c r="E9" s="416"/>
      <c r="F9" s="416"/>
      <c r="G9" s="416"/>
      <c r="H9" s="418" t="s">
        <v>17</v>
      </c>
      <c r="I9" s="418" t="s">
        <v>17</v>
      </c>
    </row>
    <row r="10" spans="1:12">
      <c r="A10" s="419"/>
      <c r="B10" s="413"/>
      <c r="C10" s="420"/>
      <c r="D10" s="420"/>
      <c r="E10" s="421"/>
      <c r="F10" s="421"/>
      <c r="G10" s="421"/>
      <c r="H10" s="422" t="s">
        <v>65</v>
      </c>
      <c r="I10" s="422" t="s">
        <v>65</v>
      </c>
    </row>
    <row r="11" spans="1:12">
      <c r="A11" s="419"/>
      <c r="B11" s="413"/>
      <c r="C11" s="423"/>
      <c r="D11" s="423"/>
      <c r="E11" s="413"/>
      <c r="F11" s="413"/>
      <c r="G11" s="413"/>
      <c r="H11" s="418"/>
      <c r="I11" s="418"/>
    </row>
    <row r="12" spans="1:12" ht="25.5" customHeight="1">
      <c r="A12" s="664" t="s">
        <v>1</v>
      </c>
      <c r="B12" s="664"/>
      <c r="C12" s="424">
        <f>SUM(C13:C16)</f>
        <v>3578960.7</v>
      </c>
      <c r="D12" s="424">
        <f t="shared" ref="D12:E12" si="0">SUM(D13:D16)</f>
        <v>3795795.8</v>
      </c>
      <c r="E12" s="424">
        <f t="shared" si="0"/>
        <v>26599759.300000004</v>
      </c>
      <c r="F12" s="410">
        <f>SUM(F13:F16)</f>
        <v>100</v>
      </c>
      <c r="G12" s="411"/>
      <c r="H12" s="410">
        <v>93.996600042290837</v>
      </c>
      <c r="I12" s="410">
        <v>117.30970763241196</v>
      </c>
    </row>
    <row r="13" spans="1:12" ht="25.5" customHeight="1">
      <c r="A13" s="419"/>
      <c r="B13" s="413" t="s">
        <v>290</v>
      </c>
      <c r="C13" s="390">
        <v>3259125.6</v>
      </c>
      <c r="D13" s="390">
        <v>3431866.8</v>
      </c>
      <c r="E13" s="413">
        <v>23889732.200000003</v>
      </c>
      <c r="F13" s="412">
        <f>+E13/$E$12*100</f>
        <v>89.811836004094971</v>
      </c>
      <c r="G13" s="411"/>
      <c r="H13" s="412">
        <v>95.411074636458423</v>
      </c>
      <c r="I13" s="412">
        <v>117.261135175219</v>
      </c>
      <c r="K13" s="468"/>
      <c r="L13" s="468"/>
    </row>
    <row r="14" spans="1:12" ht="25.5" customHeight="1">
      <c r="A14" s="425"/>
      <c r="B14" s="426" t="s">
        <v>90</v>
      </c>
      <c r="C14" s="390">
        <v>180126.2</v>
      </c>
      <c r="D14" s="390">
        <v>217923.6</v>
      </c>
      <c r="E14" s="413">
        <v>1581741.9000000001</v>
      </c>
      <c r="F14" s="412">
        <f t="shared" ref="F14:F16" si="1">+E14/$E$12*100</f>
        <v>5.9464519289841835</v>
      </c>
      <c r="G14" s="411"/>
      <c r="H14" s="412">
        <v>81.420227466244512</v>
      </c>
      <c r="I14" s="412">
        <v>116.38787149388712</v>
      </c>
      <c r="K14" s="468"/>
      <c r="L14" s="468"/>
    </row>
    <row r="15" spans="1:12" ht="25.5" customHeight="1">
      <c r="A15" s="419"/>
      <c r="B15" s="413" t="s">
        <v>91</v>
      </c>
      <c r="C15" s="390">
        <v>1144</v>
      </c>
      <c r="D15" s="390">
        <v>1230.9000000000001</v>
      </c>
      <c r="E15" s="413">
        <v>31936.600000000002</v>
      </c>
      <c r="F15" s="412">
        <f t="shared" si="1"/>
        <v>0.12006349245423434</v>
      </c>
      <c r="G15" s="408"/>
      <c r="H15" s="412">
        <v>16.905180464758558</v>
      </c>
      <c r="I15" s="412">
        <v>104.41574576603675</v>
      </c>
      <c r="K15" s="468"/>
      <c r="L15" s="468"/>
    </row>
    <row r="16" spans="1:12" ht="25.5" customHeight="1">
      <c r="A16" s="419"/>
      <c r="B16" s="413" t="s">
        <v>291</v>
      </c>
      <c r="C16" s="390">
        <v>138564.9</v>
      </c>
      <c r="D16" s="390">
        <v>144774.5</v>
      </c>
      <c r="E16" s="413">
        <v>1096348.6000000001</v>
      </c>
      <c r="F16" s="412">
        <f t="shared" si="1"/>
        <v>4.1216485744666116</v>
      </c>
      <c r="G16" s="409"/>
      <c r="H16" s="412">
        <v>87.021948661230851</v>
      </c>
      <c r="I16" s="412">
        <v>120.20056147389199</v>
      </c>
      <c r="K16" s="468"/>
      <c r="L16" s="468"/>
    </row>
    <row r="17" spans="1:9">
      <c r="A17" s="427"/>
      <c r="B17" s="427"/>
      <c r="C17" s="427"/>
      <c r="D17" s="427"/>
      <c r="E17" s="427"/>
      <c r="F17" s="427"/>
      <c r="G17" s="427"/>
      <c r="H17" s="427"/>
      <c r="I17" s="427"/>
    </row>
  </sheetData>
  <mergeCells count="5">
    <mergeCell ref="E5:F5"/>
    <mergeCell ref="E6:F6"/>
    <mergeCell ref="A12:B12"/>
    <mergeCell ref="A1:I1"/>
    <mergeCell ref="A2:I2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I5" sqref="I5"/>
    </sheetView>
  </sheetViews>
  <sheetFormatPr defaultColWidth="7" defaultRowHeight="15.75"/>
  <cols>
    <col min="1" max="1" width="2.625" style="171" customWidth="1"/>
    <col min="2" max="2" width="28.625" style="171" customWidth="1"/>
    <col min="3" max="3" width="9.125" style="171" customWidth="1"/>
    <col min="4" max="4" width="9.625" style="171" customWidth="1"/>
    <col min="5" max="5" width="10.625" style="171" customWidth="1"/>
    <col min="6" max="7" width="12.625" style="171" customWidth="1"/>
    <col min="8" max="8" width="11.75" style="171" customWidth="1"/>
    <col min="9" max="9" width="16.75" style="171" customWidth="1"/>
    <col min="10" max="10" width="15.25" style="171" customWidth="1"/>
    <col min="11" max="11" width="9.25" style="171" customWidth="1"/>
    <col min="12" max="12" width="7.375" style="171" bestFit="1" customWidth="1"/>
    <col min="13" max="16384" width="7" style="171"/>
  </cols>
  <sheetData>
    <row r="1" spans="1:12" ht="27" customHeight="1">
      <c r="A1" s="669" t="s">
        <v>383</v>
      </c>
      <c r="B1" s="669"/>
      <c r="C1" s="669"/>
      <c r="D1" s="669"/>
      <c r="E1" s="669"/>
      <c r="F1" s="669"/>
      <c r="G1" s="669"/>
    </row>
    <row r="2" spans="1:12" ht="15" customHeight="1">
      <c r="A2" s="169"/>
      <c r="B2" s="170"/>
      <c r="C2" s="170"/>
      <c r="D2" s="170"/>
      <c r="E2" s="170"/>
    </row>
    <row r="3" spans="1:12" ht="15" customHeight="1">
      <c r="A3" s="173"/>
      <c r="B3" s="173"/>
      <c r="G3" s="174" t="s">
        <v>81</v>
      </c>
    </row>
    <row r="4" spans="1:12" s="175" customFormat="1" ht="20.100000000000001" customHeight="1">
      <c r="C4" s="176" t="s">
        <v>3</v>
      </c>
      <c r="D4" s="176" t="s">
        <v>15</v>
      </c>
      <c r="E4" s="176" t="s">
        <v>15</v>
      </c>
      <c r="F4" s="116" t="s">
        <v>102</v>
      </c>
      <c r="G4" s="116" t="s">
        <v>147</v>
      </c>
      <c r="H4" s="177"/>
      <c r="I4" s="178"/>
    </row>
    <row r="5" spans="1:12" s="175" customFormat="1" ht="20.100000000000001" customHeight="1">
      <c r="C5" s="179" t="s">
        <v>99</v>
      </c>
      <c r="D5" s="179" t="s">
        <v>101</v>
      </c>
      <c r="E5" s="179" t="s">
        <v>98</v>
      </c>
      <c r="F5" s="119" t="s">
        <v>283</v>
      </c>
      <c r="G5" s="119" t="s">
        <v>283</v>
      </c>
      <c r="H5" s="177"/>
      <c r="I5" s="178"/>
    </row>
    <row r="6" spans="1:12" s="175" customFormat="1" ht="20.100000000000001" customHeight="1">
      <c r="C6" s="179" t="s">
        <v>17</v>
      </c>
      <c r="D6" s="179" t="s">
        <v>17</v>
      </c>
      <c r="E6" s="179" t="s">
        <v>143</v>
      </c>
      <c r="F6" s="119" t="s">
        <v>7</v>
      </c>
      <c r="G6" s="119" t="s">
        <v>7</v>
      </c>
      <c r="H6" s="177"/>
      <c r="I6" s="178"/>
    </row>
    <row r="7" spans="1:12" s="175" customFormat="1" ht="20.100000000000001" customHeight="1">
      <c r="C7" s="180">
        <v>2021</v>
      </c>
      <c r="D7" s="180">
        <v>2021</v>
      </c>
      <c r="E7" s="180">
        <v>2021</v>
      </c>
      <c r="F7" s="146" t="s">
        <v>64</v>
      </c>
      <c r="G7" s="146" t="s">
        <v>64</v>
      </c>
      <c r="H7" s="177"/>
      <c r="I7" s="392"/>
      <c r="J7" s="393"/>
      <c r="K7" s="394"/>
      <c r="L7" s="395"/>
    </row>
    <row r="8" spans="1:12" s="175" customFormat="1" ht="20.100000000000001" customHeight="1">
      <c r="A8" s="181"/>
      <c r="C8" s="172"/>
      <c r="D8" s="172"/>
      <c r="E8" s="172"/>
      <c r="G8" s="172"/>
      <c r="H8" s="177"/>
      <c r="I8" s="177"/>
      <c r="J8" s="178"/>
    </row>
    <row r="9" spans="1:12" s="175" customFormat="1" ht="24.95" customHeight="1">
      <c r="A9" s="668" t="s">
        <v>1</v>
      </c>
      <c r="B9" s="668"/>
      <c r="C9" s="563">
        <v>3259125.6</v>
      </c>
      <c r="D9" s="563">
        <v>3431866.8</v>
      </c>
      <c r="E9" s="563">
        <v>23889732.199999999</v>
      </c>
      <c r="F9" s="564">
        <v>95.41</v>
      </c>
      <c r="G9" s="564">
        <v>117.26</v>
      </c>
      <c r="H9" s="177"/>
      <c r="I9" s="287"/>
      <c r="J9" s="370"/>
      <c r="K9" s="302"/>
      <c r="L9" s="302"/>
    </row>
    <row r="10" spans="1:12" s="168" customFormat="1" ht="24.95" customHeight="1">
      <c r="A10" s="183" t="s">
        <v>76</v>
      </c>
      <c r="C10" s="565"/>
      <c r="D10" s="565"/>
      <c r="E10" s="565"/>
      <c r="F10" s="565"/>
      <c r="G10" s="565"/>
      <c r="H10" s="177"/>
      <c r="I10" s="287"/>
      <c r="L10" s="302"/>
    </row>
    <row r="11" spans="1:12" s="168" customFormat="1" ht="24.95" customHeight="1">
      <c r="A11" s="184"/>
      <c r="B11" s="187" t="s">
        <v>77</v>
      </c>
      <c r="C11" s="566">
        <v>989166.3</v>
      </c>
      <c r="D11" s="566">
        <v>1005796</v>
      </c>
      <c r="E11" s="566">
        <v>5940180.5</v>
      </c>
      <c r="F11" s="567">
        <v>109.8</v>
      </c>
      <c r="G11" s="567">
        <v>113.64</v>
      </c>
      <c r="H11" s="177"/>
      <c r="I11" s="287"/>
      <c r="J11" s="369"/>
      <c r="K11" s="302"/>
      <c r="L11" s="302"/>
    </row>
    <row r="12" spans="1:12" s="175" customFormat="1" ht="24.95" customHeight="1">
      <c r="A12" s="181"/>
      <c r="B12" s="187" t="s">
        <v>78</v>
      </c>
      <c r="C12" s="566">
        <v>102816.8</v>
      </c>
      <c r="D12" s="566">
        <v>104072.1</v>
      </c>
      <c r="E12" s="566">
        <v>931475.6</v>
      </c>
      <c r="F12" s="567">
        <v>80.760000000000005</v>
      </c>
      <c r="G12" s="567">
        <v>119.88</v>
      </c>
      <c r="H12" s="177"/>
      <c r="I12" s="287"/>
      <c r="J12" s="369"/>
      <c r="K12" s="302"/>
      <c r="L12" s="302"/>
    </row>
    <row r="13" spans="1:12" s="181" customFormat="1" ht="35.1" customHeight="1">
      <c r="B13" s="188" t="s">
        <v>194</v>
      </c>
      <c r="C13" s="566">
        <v>233673.2</v>
      </c>
      <c r="D13" s="566">
        <v>242712.5</v>
      </c>
      <c r="E13" s="566">
        <v>1859974.6</v>
      </c>
      <c r="F13" s="567">
        <v>75.52</v>
      </c>
      <c r="G13" s="567">
        <v>103.08</v>
      </c>
      <c r="H13" s="177"/>
      <c r="I13" s="287"/>
      <c r="J13" s="369"/>
      <c r="K13" s="302"/>
      <c r="L13" s="302"/>
    </row>
    <row r="14" spans="1:12" s="175" customFormat="1" ht="24.95" customHeight="1">
      <c r="A14" s="181"/>
      <c r="B14" s="187" t="s">
        <v>185</v>
      </c>
      <c r="C14" s="566">
        <v>19977.099999999999</v>
      </c>
      <c r="D14" s="566">
        <v>20428</v>
      </c>
      <c r="E14" s="566">
        <v>166757.6</v>
      </c>
      <c r="F14" s="567">
        <v>67.44</v>
      </c>
      <c r="G14" s="567">
        <v>105.52</v>
      </c>
      <c r="H14" s="186"/>
      <c r="I14" s="287"/>
      <c r="J14" s="369"/>
      <c r="K14" s="302"/>
      <c r="L14" s="302"/>
    </row>
    <row r="15" spans="1:12" s="175" customFormat="1" ht="24.95" customHeight="1">
      <c r="A15" s="181"/>
      <c r="B15" s="187" t="s">
        <v>186</v>
      </c>
      <c r="C15" s="566">
        <v>1040367</v>
      </c>
      <c r="D15" s="566">
        <v>1147299.2</v>
      </c>
      <c r="E15" s="566">
        <v>7916989</v>
      </c>
      <c r="F15" s="567">
        <v>88.46</v>
      </c>
      <c r="G15" s="567">
        <v>118.03</v>
      </c>
      <c r="H15" s="186"/>
      <c r="I15" s="287"/>
      <c r="J15" s="369"/>
      <c r="K15" s="302"/>
      <c r="L15" s="302"/>
    </row>
    <row r="16" spans="1:12" ht="24.95" customHeight="1">
      <c r="B16" s="187" t="s">
        <v>187</v>
      </c>
      <c r="C16" s="566">
        <v>100406</v>
      </c>
      <c r="D16" s="566">
        <v>106180</v>
      </c>
      <c r="E16" s="566">
        <v>886580</v>
      </c>
      <c r="F16" s="567">
        <v>86.73</v>
      </c>
      <c r="G16" s="567">
        <v>120.79</v>
      </c>
      <c r="I16" s="287"/>
      <c r="J16" s="369"/>
      <c r="K16" s="302"/>
      <c r="L16" s="302"/>
    </row>
    <row r="17" spans="2:12" ht="35.1" customHeight="1">
      <c r="B17" s="188" t="s">
        <v>188</v>
      </c>
      <c r="C17" s="566">
        <v>146050.29999999999</v>
      </c>
      <c r="D17" s="566">
        <v>151111.70000000001</v>
      </c>
      <c r="E17" s="566">
        <v>1269140.6000000001</v>
      </c>
      <c r="F17" s="567">
        <v>86.48</v>
      </c>
      <c r="G17" s="567">
        <v>116.91</v>
      </c>
      <c r="I17" s="287"/>
      <c r="J17" s="369"/>
      <c r="K17" s="302"/>
      <c r="L17" s="302"/>
    </row>
    <row r="18" spans="2:12" ht="24.95" customHeight="1">
      <c r="B18" s="187" t="s">
        <v>189</v>
      </c>
      <c r="C18" s="566">
        <v>221089</v>
      </c>
      <c r="D18" s="566">
        <v>227833.3</v>
      </c>
      <c r="E18" s="566">
        <v>1713732.9</v>
      </c>
      <c r="F18" s="567">
        <v>123.1</v>
      </c>
      <c r="G18" s="567">
        <v>138.47</v>
      </c>
      <c r="I18" s="287"/>
      <c r="J18" s="369"/>
      <c r="K18" s="302"/>
      <c r="L18" s="302"/>
    </row>
    <row r="19" spans="2:12" ht="24.95" customHeight="1">
      <c r="B19" s="187" t="s">
        <v>190</v>
      </c>
      <c r="C19" s="566">
        <v>36690.1</v>
      </c>
      <c r="D19" s="566">
        <v>37480.199999999997</v>
      </c>
      <c r="E19" s="566">
        <v>220076.9</v>
      </c>
      <c r="F19" s="567">
        <v>120.4</v>
      </c>
      <c r="G19" s="567">
        <v>116.22</v>
      </c>
      <c r="I19" s="287"/>
      <c r="J19" s="369"/>
      <c r="K19" s="302"/>
      <c r="L19" s="302"/>
    </row>
    <row r="20" spans="2:12" ht="24.95" customHeight="1">
      <c r="B20" s="188" t="s">
        <v>191</v>
      </c>
      <c r="C20" s="566">
        <v>19560</v>
      </c>
      <c r="D20" s="566">
        <v>20408</v>
      </c>
      <c r="E20" s="566">
        <v>195847.2</v>
      </c>
      <c r="F20" s="567">
        <v>68.430000000000007</v>
      </c>
      <c r="G20" s="567">
        <v>102.79</v>
      </c>
      <c r="I20" s="287"/>
      <c r="J20" s="369"/>
      <c r="K20" s="302"/>
      <c r="L20" s="302"/>
    </row>
    <row r="21" spans="2:12" ht="24.95" customHeight="1">
      <c r="B21" s="189" t="s">
        <v>192</v>
      </c>
      <c r="C21" s="566">
        <v>312323.59999999998</v>
      </c>
      <c r="D21" s="566">
        <v>328657.2</v>
      </c>
      <c r="E21" s="566">
        <v>2457880.5</v>
      </c>
      <c r="F21" s="567">
        <v>107.63</v>
      </c>
      <c r="G21" s="567">
        <v>126.27</v>
      </c>
      <c r="I21" s="287"/>
      <c r="J21" s="369"/>
      <c r="K21" s="302"/>
      <c r="L21" s="302"/>
    </row>
    <row r="22" spans="2:12" ht="47.25">
      <c r="B22" s="160" t="s">
        <v>287</v>
      </c>
      <c r="C22" s="566">
        <v>37006.199999999997</v>
      </c>
      <c r="D22" s="566">
        <v>39888.6</v>
      </c>
      <c r="E22" s="566">
        <v>331096.8</v>
      </c>
      <c r="F22" s="567">
        <v>72.680000000000007</v>
      </c>
      <c r="G22" s="567">
        <v>105.05</v>
      </c>
      <c r="I22" s="287"/>
      <c r="J22" s="369"/>
      <c r="K22" s="302"/>
      <c r="L22" s="302"/>
    </row>
    <row r="23" spans="2:12">
      <c r="F23" s="175"/>
      <c r="G23" s="175"/>
    </row>
    <row r="24" spans="2:12">
      <c r="F24" s="175"/>
      <c r="G24" s="175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D7" sqref="D7"/>
    </sheetView>
  </sheetViews>
  <sheetFormatPr defaultColWidth="8" defaultRowHeight="21" customHeight="1"/>
  <cols>
    <col min="1" max="1" width="35.25" style="349" customWidth="1"/>
    <col min="2" max="3" width="11.375" style="349" customWidth="1"/>
    <col min="4" max="4" width="12.625" style="349" customWidth="1"/>
    <col min="5" max="5" width="11.125" style="349" customWidth="1"/>
    <col min="6" max="6" width="12.625" style="349" customWidth="1"/>
    <col min="7" max="16384" width="8" style="349"/>
  </cols>
  <sheetData>
    <row r="1" spans="1:12" s="32" customFormat="1" ht="21" customHeight="1">
      <c r="A1" s="640" t="s">
        <v>363</v>
      </c>
      <c r="B1" s="640"/>
      <c r="C1" s="640"/>
      <c r="D1" s="640"/>
      <c r="E1" s="640"/>
      <c r="F1" s="640"/>
    </row>
    <row r="3" spans="1:12" ht="21" customHeight="1">
      <c r="A3" s="350"/>
      <c r="B3" s="350"/>
      <c r="C3" s="350"/>
      <c r="D3" s="350"/>
      <c r="E3" s="32"/>
      <c r="F3" s="351" t="s">
        <v>83</v>
      </c>
    </row>
    <row r="4" spans="1:12" ht="20.100000000000001" customHeight="1">
      <c r="A4" s="32"/>
      <c r="B4" s="176" t="s">
        <v>98</v>
      </c>
      <c r="C4" s="176" t="s">
        <v>98</v>
      </c>
      <c r="D4" s="176" t="s">
        <v>253</v>
      </c>
      <c r="E4" s="176" t="s">
        <v>238</v>
      </c>
      <c r="F4" s="176" t="s">
        <v>239</v>
      </c>
    </row>
    <row r="5" spans="1:12" ht="20.100000000000001" customHeight="1">
      <c r="A5" s="32"/>
      <c r="B5" s="179" t="s">
        <v>143</v>
      </c>
      <c r="C5" s="179" t="s">
        <v>143</v>
      </c>
      <c r="D5" s="179" t="s">
        <v>7</v>
      </c>
      <c r="E5" s="179" t="s">
        <v>255</v>
      </c>
      <c r="F5" s="179" t="s">
        <v>13</v>
      </c>
    </row>
    <row r="6" spans="1:12" ht="20.100000000000001" customHeight="1">
      <c r="A6" s="32"/>
      <c r="B6" s="180">
        <v>2021</v>
      </c>
      <c r="C6" s="180">
        <v>2020</v>
      </c>
      <c r="D6" s="180" t="s">
        <v>357</v>
      </c>
      <c r="E6" s="180" t="s">
        <v>254</v>
      </c>
      <c r="F6" s="180" t="s">
        <v>68</v>
      </c>
    </row>
    <row r="7" spans="1:12" ht="31.5">
      <c r="A7" s="531" t="s">
        <v>344</v>
      </c>
      <c r="B7" s="578">
        <f>B8+B22+B23+B26+B27+B28</f>
        <v>17172123</v>
      </c>
      <c r="C7" s="578">
        <f>C8+C22+C23+C26+C27+C28</f>
        <v>13215267</v>
      </c>
      <c r="D7" s="579">
        <f>+B7/C7*100</f>
        <v>129.94155169169113</v>
      </c>
      <c r="E7" s="579">
        <v>100</v>
      </c>
      <c r="F7" s="579">
        <v>100</v>
      </c>
      <c r="K7" s="623"/>
      <c r="L7" s="623"/>
    </row>
    <row r="8" spans="1:12" ht="24.95" customHeight="1">
      <c r="A8" s="599" t="s">
        <v>240</v>
      </c>
      <c r="B8" s="578">
        <f>B9+B10+B11+B12+B13+B14+B16+B17+B18+B19+B20+B21+B22</f>
        <v>14477930</v>
      </c>
      <c r="C8" s="578">
        <f>C9+C10+C11+C12+C13+C14+C16+C17+C18+C19+C20+C21+C22</f>
        <v>11585646</v>
      </c>
      <c r="D8" s="579">
        <f t="shared" ref="D8:D24" si="0">+B8/C8*100</f>
        <v>124.96437401936844</v>
      </c>
      <c r="E8" s="579">
        <f>+B8/$B$7*100</f>
        <v>84.310658618040407</v>
      </c>
      <c r="F8" s="579">
        <f>+C8/$C$7*100</f>
        <v>87.668648692455477</v>
      </c>
      <c r="K8" s="624"/>
      <c r="L8" s="623"/>
    </row>
    <row r="9" spans="1:12" ht="18.75" customHeight="1">
      <c r="A9" s="600" t="s">
        <v>345</v>
      </c>
      <c r="B9" s="580">
        <v>105506</v>
      </c>
      <c r="C9" s="580">
        <v>93742</v>
      </c>
      <c r="D9" s="581">
        <f t="shared" si="0"/>
        <v>112.54933754347039</v>
      </c>
      <c r="E9" s="581">
        <f>+B9/$B$7*100</f>
        <v>0.61440277361162621</v>
      </c>
      <c r="F9" s="581">
        <f t="shared" ref="F9:F24" si="1">+C9/$C$7*100</f>
        <v>0.70934624325032558</v>
      </c>
      <c r="K9" s="624"/>
      <c r="L9" s="623"/>
    </row>
    <row r="10" spans="1:12" ht="18.75" customHeight="1">
      <c r="A10" s="601" t="s">
        <v>241</v>
      </c>
      <c r="B10" s="580">
        <v>10938480</v>
      </c>
      <c r="C10" s="580">
        <v>8100813</v>
      </c>
      <c r="D10" s="581">
        <f t="shared" si="0"/>
        <v>135.02941001106925</v>
      </c>
      <c r="E10" s="581">
        <f t="shared" ref="E10:E24" si="2">+B10/$B$7*100</f>
        <v>63.699054566520395</v>
      </c>
      <c r="F10" s="581">
        <f t="shared" si="1"/>
        <v>61.298897706720567</v>
      </c>
      <c r="H10" s="605"/>
      <c r="K10" s="624"/>
      <c r="L10" s="623"/>
    </row>
    <row r="11" spans="1:12" ht="31.5">
      <c r="A11" s="601" t="s">
        <v>242</v>
      </c>
      <c r="B11" s="580">
        <v>685195</v>
      </c>
      <c r="C11" s="580">
        <v>466441</v>
      </c>
      <c r="D11" s="581">
        <f t="shared" si="0"/>
        <v>146.89853593487706</v>
      </c>
      <c r="E11" s="581">
        <f t="shared" si="2"/>
        <v>3.9901589337555992</v>
      </c>
      <c r="F11" s="581">
        <f t="shared" si="1"/>
        <v>3.5295616804412657</v>
      </c>
      <c r="K11" s="624"/>
      <c r="L11" s="623"/>
    </row>
    <row r="12" spans="1:12" ht="18" customHeight="1">
      <c r="A12" s="601" t="s">
        <v>243</v>
      </c>
      <c r="B12" s="580">
        <v>575403</v>
      </c>
      <c r="C12" s="580">
        <v>490851</v>
      </c>
      <c r="D12" s="581">
        <f t="shared" si="0"/>
        <v>117.22559391750247</v>
      </c>
      <c r="E12" s="581">
        <f t="shared" si="2"/>
        <v>3.3507971029557617</v>
      </c>
      <c r="F12" s="581">
        <f t="shared" si="1"/>
        <v>3.7142722882556969</v>
      </c>
      <c r="K12" s="624"/>
      <c r="L12" s="623"/>
    </row>
    <row r="13" spans="1:12" ht="18" customHeight="1">
      <c r="A13" s="601" t="s">
        <v>244</v>
      </c>
      <c r="B13" s="580">
        <v>217861</v>
      </c>
      <c r="C13" s="580">
        <v>180306</v>
      </c>
      <c r="D13" s="581">
        <f t="shared" si="0"/>
        <v>120.82848047208634</v>
      </c>
      <c r="E13" s="581">
        <f t="shared" si="2"/>
        <v>1.2686899575550443</v>
      </c>
      <c r="F13" s="581">
        <f t="shared" si="1"/>
        <v>1.3643765199749653</v>
      </c>
      <c r="K13" s="624"/>
      <c r="L13" s="623"/>
    </row>
    <row r="14" spans="1:12" ht="18" customHeight="1">
      <c r="A14" s="601" t="s">
        <v>245</v>
      </c>
      <c r="B14" s="580">
        <v>310671</v>
      </c>
      <c r="C14" s="580">
        <v>230975</v>
      </c>
      <c r="D14" s="581">
        <f t="shared" si="0"/>
        <v>134.50416711765342</v>
      </c>
      <c r="E14" s="581">
        <f t="shared" si="2"/>
        <v>1.8091589490711195</v>
      </c>
      <c r="F14" s="581">
        <f t="shared" si="1"/>
        <v>1.747789129042947</v>
      </c>
      <c r="K14" s="624"/>
      <c r="L14" s="623"/>
    </row>
    <row r="15" spans="1:12" s="530" customFormat="1" ht="18.75" customHeight="1">
      <c r="A15" s="601" t="s">
        <v>346</v>
      </c>
      <c r="B15" s="582">
        <v>257890</v>
      </c>
      <c r="C15" s="582">
        <v>185478</v>
      </c>
      <c r="D15" s="583">
        <f t="shared" si="0"/>
        <v>139.04074876804796</v>
      </c>
      <c r="E15" s="583">
        <f t="shared" si="2"/>
        <v>1.5017945072953414</v>
      </c>
      <c r="F15" s="583">
        <f t="shared" si="1"/>
        <v>1.4035130731751391</v>
      </c>
      <c r="K15" s="623"/>
      <c r="L15" s="623"/>
    </row>
    <row r="16" spans="1:12" ht="19.5" customHeight="1">
      <c r="A16" s="601" t="s">
        <v>246</v>
      </c>
      <c r="B16" s="580">
        <v>1456947</v>
      </c>
      <c r="C16" s="580">
        <v>1923293</v>
      </c>
      <c r="D16" s="581">
        <f t="shared" si="0"/>
        <v>75.752732422984963</v>
      </c>
      <c r="E16" s="581">
        <f t="shared" si="2"/>
        <v>8.4843731901990225</v>
      </c>
      <c r="F16" s="581">
        <f t="shared" si="1"/>
        <v>14.55356898956336</v>
      </c>
      <c r="K16" s="624"/>
      <c r="L16" s="623"/>
    </row>
    <row r="17" spans="1:12" ht="31.5">
      <c r="A17" s="601" t="s">
        <v>247</v>
      </c>
      <c r="B17" s="580">
        <v>11260</v>
      </c>
      <c r="C17" s="580">
        <v>9921</v>
      </c>
      <c r="D17" s="581">
        <f t="shared" si="0"/>
        <v>113.49662332426166</v>
      </c>
      <c r="E17" s="581">
        <f t="shared" si="2"/>
        <v>6.5571391493061168E-2</v>
      </c>
      <c r="F17" s="581">
        <f t="shared" si="1"/>
        <v>7.5072263012166157E-2</v>
      </c>
      <c r="K17" s="624"/>
      <c r="L17" s="623"/>
    </row>
    <row r="18" spans="1:12" ht="17.25" customHeight="1">
      <c r="A18" s="601" t="s">
        <v>248</v>
      </c>
      <c r="B18" s="580">
        <v>2923</v>
      </c>
      <c r="C18" s="580">
        <v>7782</v>
      </c>
      <c r="D18" s="581">
        <f t="shared" si="0"/>
        <v>37.561038293497816</v>
      </c>
      <c r="E18" s="581">
        <f t="shared" si="2"/>
        <v>1.7021774185987371E-2</v>
      </c>
      <c r="F18" s="581">
        <f t="shared" si="1"/>
        <v>5.8886437935760212E-2</v>
      </c>
      <c r="K18" s="624"/>
      <c r="L18" s="623"/>
    </row>
    <row r="19" spans="1:12" ht="17.25" customHeight="1">
      <c r="A19" s="601" t="s">
        <v>249</v>
      </c>
      <c r="B19" s="580">
        <v>126736</v>
      </c>
      <c r="C19" s="580">
        <v>67878</v>
      </c>
      <c r="D19" s="581">
        <f t="shared" si="0"/>
        <v>186.71145290079261</v>
      </c>
      <c r="E19" s="581">
        <f t="shared" si="2"/>
        <v>0.73803338119579043</v>
      </c>
      <c r="F19" s="581">
        <f t="shared" si="1"/>
        <v>0.51363320922687372</v>
      </c>
      <c r="K19" s="624"/>
      <c r="L19" s="623"/>
    </row>
    <row r="20" spans="1:12" ht="31.5">
      <c r="A20" s="601" t="s">
        <v>250</v>
      </c>
      <c r="B20" s="580">
        <v>44614</v>
      </c>
      <c r="C20" s="580">
        <v>12720</v>
      </c>
      <c r="D20" s="581">
        <f t="shared" si="0"/>
        <v>350.73899371069183</v>
      </c>
      <c r="E20" s="581">
        <f t="shared" si="2"/>
        <v>0.25980480107206316</v>
      </c>
      <c r="F20" s="581">
        <f t="shared" si="1"/>
        <v>9.6252311814812377E-2</v>
      </c>
      <c r="K20" s="624"/>
      <c r="L20" s="623"/>
    </row>
    <row r="21" spans="1:12" ht="47.25">
      <c r="A21" s="601" t="s">
        <v>347</v>
      </c>
      <c r="B21" s="580">
        <v>2334</v>
      </c>
      <c r="C21" s="580">
        <v>924</v>
      </c>
      <c r="D21" s="581">
        <f t="shared" si="0"/>
        <v>252.59740259740258</v>
      </c>
      <c r="E21" s="581">
        <f>+B21/$B$7*100</f>
        <v>1.3591796424938256E-2</v>
      </c>
      <c r="F21" s="581">
        <f t="shared" si="1"/>
        <v>6.9919132167363699E-3</v>
      </c>
      <c r="K21" s="624"/>
      <c r="L21" s="623"/>
    </row>
    <row r="22" spans="1:12" ht="15.75">
      <c r="A22" s="602" t="s">
        <v>251</v>
      </c>
      <c r="B22" s="577">
        <v>0</v>
      </c>
      <c r="C22" s="577">
        <v>0</v>
      </c>
      <c r="D22" s="577">
        <v>0</v>
      </c>
      <c r="E22" s="577">
        <v>0</v>
      </c>
      <c r="F22" s="577">
        <v>0</v>
      </c>
      <c r="K22" s="624"/>
      <c r="L22" s="623"/>
    </row>
    <row r="23" spans="1:12" ht="31.5">
      <c r="A23" s="602" t="s">
        <v>252</v>
      </c>
      <c r="B23" s="577">
        <v>2588180</v>
      </c>
      <c r="C23" s="577">
        <v>1586720</v>
      </c>
      <c r="D23" s="579">
        <f t="shared" ref="D23" si="3">+B23/C23*100</f>
        <v>163.11510537460924</v>
      </c>
      <c r="E23" s="579">
        <f t="shared" ref="E23" si="4">+B23/$B$7*100</f>
        <v>15.071986148713238</v>
      </c>
      <c r="F23" s="579">
        <f t="shared" ref="F23" si="5">+C23/$C$7*100</f>
        <v>12.006719198333261</v>
      </c>
      <c r="K23" s="624"/>
      <c r="L23" s="623"/>
    </row>
    <row r="24" spans="1:12" ht="39.75" customHeight="1">
      <c r="A24" s="601" t="s">
        <v>348</v>
      </c>
      <c r="B24" s="580">
        <v>2588180</v>
      </c>
      <c r="C24" s="580">
        <v>1586720</v>
      </c>
      <c r="D24" s="581">
        <f t="shared" si="0"/>
        <v>163.11510537460924</v>
      </c>
      <c r="E24" s="581">
        <f t="shared" si="2"/>
        <v>15.071986148713238</v>
      </c>
      <c r="F24" s="581">
        <f t="shared" si="1"/>
        <v>12.006719198333261</v>
      </c>
      <c r="K24" s="624"/>
      <c r="L24" s="623"/>
    </row>
    <row r="25" spans="1:12" ht="18" customHeight="1">
      <c r="A25" s="601" t="s">
        <v>349</v>
      </c>
      <c r="B25" s="580">
        <v>1328604</v>
      </c>
      <c r="C25" s="580">
        <v>882510</v>
      </c>
      <c r="D25" s="581">
        <f t="shared" ref="D25:D28" si="6">+B25/C25*100</f>
        <v>150.54832239861304</v>
      </c>
      <c r="E25" s="581">
        <f t="shared" ref="E25:E28" si="7">+B25/$B$7*100</f>
        <v>7.7369816184055988</v>
      </c>
      <c r="F25" s="581">
        <f t="shared" ref="F25:F28" si="8">+C25/$C$7*100</f>
        <v>6.6779581524913576</v>
      </c>
      <c r="K25" s="624"/>
      <c r="L25" s="623"/>
    </row>
    <row r="26" spans="1:12" ht="18.75" customHeight="1">
      <c r="A26" s="602" t="s">
        <v>350</v>
      </c>
      <c r="B26" s="577">
        <v>0</v>
      </c>
      <c r="C26" s="577">
        <v>0</v>
      </c>
      <c r="D26" s="577">
        <v>0</v>
      </c>
      <c r="E26" s="577">
        <v>0</v>
      </c>
      <c r="F26" s="576">
        <f t="shared" si="8"/>
        <v>0</v>
      </c>
      <c r="K26" s="624"/>
      <c r="L26" s="623"/>
    </row>
    <row r="27" spans="1:12" ht="19.5" customHeight="1">
      <c r="A27" s="603" t="s">
        <v>351</v>
      </c>
      <c r="B27" s="584">
        <v>6013</v>
      </c>
      <c r="C27" s="584">
        <v>16330</v>
      </c>
      <c r="D27" s="581">
        <f t="shared" si="6"/>
        <v>36.821800367421922</v>
      </c>
      <c r="E27" s="581">
        <f t="shared" si="7"/>
        <v>3.5016054799980177E-2</v>
      </c>
      <c r="F27" s="581">
        <f t="shared" si="8"/>
        <v>0.12356920219621745</v>
      </c>
      <c r="K27" s="624"/>
      <c r="L27" s="623"/>
    </row>
    <row r="28" spans="1:12" ht="31.5">
      <c r="A28" s="604" t="s">
        <v>352</v>
      </c>
      <c r="B28" s="584">
        <v>100000</v>
      </c>
      <c r="C28" s="584">
        <v>26571</v>
      </c>
      <c r="D28" s="581">
        <f t="shared" si="6"/>
        <v>376.3501561853148</v>
      </c>
      <c r="E28" s="581">
        <f t="shared" si="7"/>
        <v>0.58233917844636918</v>
      </c>
      <c r="F28" s="581">
        <f t="shared" si="8"/>
        <v>0.20106290701504556</v>
      </c>
      <c r="K28" s="624"/>
      <c r="L28" s="623"/>
    </row>
    <row r="29" spans="1:12" ht="20.100000000000001" customHeight="1">
      <c r="A29" s="32"/>
      <c r="B29" s="32"/>
      <c r="C29" s="32"/>
      <c r="D29" s="32"/>
      <c r="E29" s="32"/>
      <c r="F29" s="32"/>
    </row>
    <row r="30" spans="1:12" ht="15.75" customHeight="1">
      <c r="A30" s="575" t="s">
        <v>356</v>
      </c>
      <c r="B30" s="574"/>
      <c r="C30" s="574"/>
      <c r="D30" s="574"/>
      <c r="E30" s="574"/>
      <c r="F30" s="574"/>
    </row>
    <row r="31" spans="1:12" ht="20.100000000000001" customHeight="1">
      <c r="A31" s="32"/>
      <c r="B31" s="32"/>
      <c r="C31" s="32"/>
      <c r="D31" s="32"/>
      <c r="E31" s="32"/>
      <c r="F31" s="32"/>
    </row>
    <row r="32" spans="1:12" ht="20.100000000000001" customHeight="1">
      <c r="A32" s="32"/>
      <c r="B32" s="32"/>
      <c r="C32" s="32"/>
      <c r="D32" s="32"/>
      <c r="E32" s="32"/>
      <c r="F32" s="32"/>
    </row>
    <row r="33" spans="1:6" ht="20.100000000000001" customHeight="1">
      <c r="A33" s="32"/>
      <c r="B33" s="32"/>
      <c r="C33" s="32"/>
      <c r="D33" s="32"/>
      <c r="E33" s="32"/>
      <c r="F33" s="32"/>
    </row>
    <row r="34" spans="1:6" ht="20.100000000000001" customHeight="1">
      <c r="A34" s="32"/>
      <c r="B34" s="32"/>
      <c r="C34" s="32"/>
      <c r="D34" s="32"/>
      <c r="E34" s="32"/>
      <c r="F34" s="32"/>
    </row>
    <row r="35" spans="1:6" ht="20.100000000000001" customHeight="1">
      <c r="A35" s="32"/>
      <c r="B35" s="32"/>
      <c r="C35" s="32"/>
      <c r="D35" s="32"/>
      <c r="E35" s="32"/>
      <c r="F35" s="32"/>
    </row>
    <row r="36" spans="1:6" ht="20.100000000000001" customHeight="1">
      <c r="A36" s="32"/>
      <c r="B36" s="32"/>
      <c r="C36" s="32"/>
      <c r="D36" s="32"/>
      <c r="E36" s="32"/>
      <c r="F36" s="32"/>
    </row>
    <row r="37" spans="1:6" ht="20.100000000000001" customHeight="1">
      <c r="A37" s="32"/>
      <c r="B37" s="32"/>
      <c r="C37" s="32"/>
      <c r="D37" s="32"/>
      <c r="E37" s="32"/>
      <c r="F37" s="32"/>
    </row>
    <row r="38" spans="1:6" ht="20.100000000000001" customHeight="1">
      <c r="A38" s="32"/>
      <c r="B38" s="32"/>
      <c r="C38" s="32"/>
      <c r="D38" s="32"/>
      <c r="E38" s="32"/>
      <c r="F38" s="32"/>
    </row>
    <row r="39" spans="1:6" ht="20.100000000000001" customHeight="1">
      <c r="A39" s="32"/>
      <c r="B39" s="32"/>
      <c r="C39" s="32"/>
      <c r="D39" s="32"/>
      <c r="E39" s="32"/>
      <c r="F39" s="32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L7" sqref="L7"/>
    </sheetView>
  </sheetViews>
  <sheetFormatPr defaultColWidth="7" defaultRowHeight="15.75"/>
  <cols>
    <col min="1" max="1" width="1.75" style="171" customWidth="1"/>
    <col min="2" max="2" width="33.625" style="171" customWidth="1"/>
    <col min="3" max="3" width="11.25" style="171" customWidth="1"/>
    <col min="4" max="4" width="11.375" style="171" customWidth="1"/>
    <col min="5" max="5" width="12.25" style="171" customWidth="1"/>
    <col min="6" max="7" width="12.875" style="171" customWidth="1"/>
    <col min="8" max="8" width="11.75" style="171" hidden="1" customWidth="1"/>
    <col min="9" max="11" width="11.625" style="171" hidden="1" customWidth="1"/>
    <col min="12" max="16384" width="7" style="171"/>
  </cols>
  <sheetData>
    <row r="1" spans="1:15" ht="24.75" customHeight="1">
      <c r="A1" s="669" t="s">
        <v>384</v>
      </c>
      <c r="B1" s="669"/>
      <c r="C1" s="669"/>
      <c r="D1" s="669"/>
      <c r="E1" s="669"/>
      <c r="F1" s="669"/>
      <c r="G1" s="293"/>
    </row>
    <row r="2" spans="1:15" ht="15" customHeight="1"/>
    <row r="3" spans="1:15" ht="15" customHeight="1">
      <c r="F3" s="174" t="s">
        <v>81</v>
      </c>
      <c r="G3" s="174"/>
    </row>
    <row r="4" spans="1:15" ht="20.100000000000001" customHeight="1">
      <c r="A4" s="115"/>
      <c r="B4" s="115"/>
      <c r="C4" s="96" t="s">
        <v>3</v>
      </c>
      <c r="D4" s="96" t="s">
        <v>15</v>
      </c>
      <c r="E4" s="644" t="s">
        <v>146</v>
      </c>
      <c r="F4" s="644"/>
      <c r="G4" s="97"/>
    </row>
    <row r="5" spans="1:15" ht="20.100000000000001" customHeight="1">
      <c r="A5" s="117"/>
      <c r="B5" s="117"/>
      <c r="C5" s="97" t="s">
        <v>61</v>
      </c>
      <c r="D5" s="97" t="s">
        <v>20</v>
      </c>
      <c r="E5" s="97" t="s">
        <v>59</v>
      </c>
      <c r="F5" s="97" t="s">
        <v>43</v>
      </c>
      <c r="G5" s="97"/>
    </row>
    <row r="6" spans="1:15" ht="20.100000000000001" customHeight="1">
      <c r="A6" s="117"/>
      <c r="B6" s="117"/>
      <c r="C6" s="13" t="s">
        <v>283</v>
      </c>
      <c r="D6" s="13" t="s">
        <v>283</v>
      </c>
      <c r="E6" s="388" t="s">
        <v>283</v>
      </c>
      <c r="F6" s="388" t="s">
        <v>283</v>
      </c>
      <c r="G6" s="292"/>
      <c r="H6" s="295" t="s">
        <v>220</v>
      </c>
      <c r="I6" s="295" t="s">
        <v>202</v>
      </c>
      <c r="J6" s="295" t="s">
        <v>203</v>
      </c>
      <c r="K6" s="295" t="s">
        <v>213</v>
      </c>
    </row>
    <row r="7" spans="1:15" s="175" customFormat="1" ht="20.100000000000001" customHeight="1">
      <c r="A7" s="117"/>
      <c r="B7" s="117"/>
      <c r="C7" s="182"/>
      <c r="D7" s="182"/>
      <c r="E7" s="182"/>
      <c r="F7" s="177"/>
      <c r="G7" s="177"/>
      <c r="H7" s="178"/>
    </row>
    <row r="8" spans="1:15" s="168" customFormat="1" ht="24.95" customHeight="1">
      <c r="A8" s="668" t="s">
        <v>1</v>
      </c>
      <c r="B8" s="668"/>
      <c r="C8" s="568">
        <v>12943098.5</v>
      </c>
      <c r="D8" s="568">
        <v>10946633.699999999</v>
      </c>
      <c r="E8" s="496">
        <v>115.01120348813895</v>
      </c>
      <c r="F8" s="569">
        <v>120.03767842015259</v>
      </c>
      <c r="G8" s="286"/>
      <c r="H8" s="308">
        <v>109.3468158903479</v>
      </c>
      <c r="I8" s="294">
        <v>9726804.5935997106</v>
      </c>
      <c r="J8" s="294">
        <f>+K8-I8</f>
        <v>10053567.906400289</v>
      </c>
      <c r="K8" s="294">
        <v>19780372.5</v>
      </c>
      <c r="O8" s="294"/>
    </row>
    <row r="9" spans="1:15" s="168" customFormat="1" ht="24.95" customHeight="1">
      <c r="A9" s="183" t="s">
        <v>76</v>
      </c>
      <c r="B9" s="183"/>
      <c r="C9" s="570">
        <v>0</v>
      </c>
      <c r="D9" s="571">
        <v>0</v>
      </c>
      <c r="E9" s="572">
        <v>0</v>
      </c>
      <c r="F9" s="572">
        <v>0</v>
      </c>
      <c r="G9" s="284"/>
      <c r="H9" s="296"/>
      <c r="J9" s="283"/>
      <c r="K9" s="283"/>
      <c r="O9" s="294"/>
    </row>
    <row r="10" spans="1:15" s="175" customFormat="1" ht="24.95" customHeight="1">
      <c r="A10" s="184"/>
      <c r="B10" s="187" t="s">
        <v>77</v>
      </c>
      <c r="C10" s="570">
        <v>2952574.8000000003</v>
      </c>
      <c r="D10" s="571">
        <v>2987605.7</v>
      </c>
      <c r="E10" s="572">
        <v>115.88825162322848</v>
      </c>
      <c r="F10" s="572">
        <v>111.50432354614424</v>
      </c>
      <c r="G10" s="284"/>
      <c r="H10" s="296">
        <v>109.08367049409374</v>
      </c>
      <c r="I10" s="283">
        <v>2174622.0999999996</v>
      </c>
      <c r="J10" s="283">
        <f>+K10-I10</f>
        <v>2156076.5999999996</v>
      </c>
      <c r="K10" s="283">
        <v>4330698.6999999993</v>
      </c>
      <c r="O10" s="294"/>
    </row>
    <row r="11" spans="1:15" s="181" customFormat="1" ht="24.95" customHeight="1">
      <c r="B11" s="187" t="s">
        <v>78</v>
      </c>
      <c r="C11" s="570">
        <v>544386.80000000005</v>
      </c>
      <c r="D11" s="571">
        <v>387088.80000000005</v>
      </c>
      <c r="E11" s="572">
        <v>115.50972021738593</v>
      </c>
      <c r="F11" s="572">
        <v>126.62656545844004</v>
      </c>
      <c r="G11" s="284"/>
      <c r="H11" s="296">
        <v>110.09897692083395</v>
      </c>
      <c r="I11" s="283">
        <v>405479.69999999995</v>
      </c>
      <c r="J11" s="283">
        <f t="shared" ref="J11:J21" si="0">+K11-I11</f>
        <v>401486.20000000007</v>
      </c>
      <c r="K11" s="283">
        <v>806965.9</v>
      </c>
      <c r="O11" s="294"/>
    </row>
    <row r="12" spans="1:15" s="175" customFormat="1" ht="24.95" customHeight="1">
      <c r="A12" s="181"/>
      <c r="B12" s="188" t="s">
        <v>194</v>
      </c>
      <c r="C12" s="570">
        <v>1038181</v>
      </c>
      <c r="D12" s="571">
        <v>821793.60000000009</v>
      </c>
      <c r="E12" s="572">
        <v>110.60581282430857</v>
      </c>
      <c r="F12" s="572">
        <v>94.924129987237478</v>
      </c>
      <c r="G12" s="284"/>
      <c r="H12" s="296">
        <v>107.05557376911588</v>
      </c>
      <c r="I12" s="283">
        <v>782563.60000000009</v>
      </c>
      <c r="J12" s="283">
        <f t="shared" si="0"/>
        <v>778239.3</v>
      </c>
      <c r="K12" s="283">
        <v>1560802.9000000001</v>
      </c>
      <c r="O12" s="294"/>
    </row>
    <row r="13" spans="1:15" s="175" customFormat="1" ht="24.95" customHeight="1">
      <c r="A13" s="181"/>
      <c r="B13" s="187" t="s">
        <v>185</v>
      </c>
      <c r="C13" s="570">
        <v>95619.6</v>
      </c>
      <c r="D13" s="571">
        <v>71138</v>
      </c>
      <c r="E13" s="572">
        <v>118.30960821068652</v>
      </c>
      <c r="F13" s="572">
        <v>92.132392556674532</v>
      </c>
      <c r="G13" s="284"/>
      <c r="H13" s="296">
        <v>108.01469448943408</v>
      </c>
      <c r="I13" s="283">
        <v>75449.899999999994</v>
      </c>
      <c r="J13" s="283">
        <f t="shared" si="0"/>
        <v>75572.699999999953</v>
      </c>
      <c r="K13" s="283">
        <v>151022.59999999995</v>
      </c>
      <c r="O13" s="294"/>
    </row>
    <row r="14" spans="1:15" ht="24.95" customHeight="1">
      <c r="A14" s="181"/>
      <c r="B14" s="187" t="s">
        <v>186</v>
      </c>
      <c r="C14" s="570">
        <v>4285768.3999999994</v>
      </c>
      <c r="D14" s="571">
        <v>3631220.5999999996</v>
      </c>
      <c r="E14" s="572">
        <v>118.24658919064028</v>
      </c>
      <c r="F14" s="572">
        <v>117.76824092796123</v>
      </c>
      <c r="G14" s="284"/>
      <c r="H14" s="296">
        <v>111.51575936590972</v>
      </c>
      <c r="I14" s="283">
        <v>2884888.8999999994</v>
      </c>
      <c r="J14" s="283">
        <f t="shared" si="0"/>
        <v>3231943.5000000009</v>
      </c>
      <c r="K14" s="283">
        <v>6116832.4000000004</v>
      </c>
      <c r="O14" s="294"/>
    </row>
    <row r="15" spans="1:15" ht="24.95" customHeight="1">
      <c r="B15" s="187" t="s">
        <v>187</v>
      </c>
      <c r="C15" s="570">
        <v>521514</v>
      </c>
      <c r="D15" s="571">
        <v>365066</v>
      </c>
      <c r="E15" s="572">
        <v>113.06389510380352</v>
      </c>
      <c r="F15" s="572">
        <v>133.84637946837765</v>
      </c>
      <c r="G15" s="284"/>
      <c r="H15" s="296">
        <v>105.16353901303819</v>
      </c>
      <c r="I15" s="283">
        <v>458898.60000000009</v>
      </c>
      <c r="J15" s="283">
        <f t="shared" si="0"/>
        <v>462756.09999999974</v>
      </c>
      <c r="K15" s="283">
        <v>921654.69999999984</v>
      </c>
      <c r="O15" s="294"/>
    </row>
    <row r="16" spans="1:15" ht="35.1" customHeight="1">
      <c r="B16" s="188" t="s">
        <v>188</v>
      </c>
      <c r="C16" s="570">
        <v>725879.89999999991</v>
      </c>
      <c r="D16" s="571">
        <v>543260.69999999995</v>
      </c>
      <c r="E16" s="572">
        <v>111.30208181596544</v>
      </c>
      <c r="F16" s="572">
        <v>125.35736239920843</v>
      </c>
      <c r="G16" s="284"/>
      <c r="H16" s="296">
        <v>106.63859949240712</v>
      </c>
      <c r="I16" s="283">
        <v>560495.60000000009</v>
      </c>
      <c r="J16" s="283">
        <f t="shared" si="0"/>
        <v>580576.39999999991</v>
      </c>
      <c r="K16" s="283">
        <v>1141072</v>
      </c>
      <c r="O16" s="294"/>
    </row>
    <row r="17" spans="2:15" ht="24.95" customHeight="1">
      <c r="B17" s="187" t="s">
        <v>189</v>
      </c>
      <c r="C17" s="570">
        <v>962966.8</v>
      </c>
      <c r="D17" s="571">
        <v>750766.1</v>
      </c>
      <c r="E17" s="572">
        <v>122.21577348562393</v>
      </c>
      <c r="F17" s="572">
        <v>166.93681351973527</v>
      </c>
      <c r="G17" s="284"/>
      <c r="H17" s="296">
        <v>107.20381546344542</v>
      </c>
      <c r="I17" s="283">
        <v>838772.60000000009</v>
      </c>
      <c r="J17" s="283">
        <f t="shared" si="0"/>
        <v>835404.10000000009</v>
      </c>
      <c r="K17" s="283">
        <v>1674176.7000000002</v>
      </c>
      <c r="O17" s="294"/>
    </row>
    <row r="18" spans="2:15" ht="24.95" customHeight="1">
      <c r="B18" s="187" t="s">
        <v>190</v>
      </c>
      <c r="C18" s="570">
        <v>109322.6</v>
      </c>
      <c r="D18" s="571">
        <v>110754.3</v>
      </c>
      <c r="E18" s="572">
        <v>113.17379093161182</v>
      </c>
      <c r="F18" s="572">
        <v>119.39143454962341</v>
      </c>
      <c r="G18" s="284"/>
      <c r="H18" s="296">
        <v>111.96751336606125</v>
      </c>
      <c r="I18" s="283">
        <v>82400</v>
      </c>
      <c r="J18" s="283">
        <f t="shared" si="0"/>
        <v>82270.800000000017</v>
      </c>
      <c r="K18" s="283">
        <v>164670.80000000002</v>
      </c>
      <c r="O18" s="294"/>
    </row>
    <row r="19" spans="2:15" ht="24.95" customHeight="1">
      <c r="B19" s="188" t="s">
        <v>191</v>
      </c>
      <c r="C19" s="570">
        <v>124829.2</v>
      </c>
      <c r="D19" s="571">
        <v>71018</v>
      </c>
      <c r="E19" s="572">
        <v>102.0329894884831</v>
      </c>
      <c r="F19" s="572">
        <v>104.15640032852282</v>
      </c>
      <c r="G19" s="284"/>
      <c r="H19" s="296">
        <v>103.84802258757642</v>
      </c>
      <c r="I19" s="283">
        <v>122159.20000000001</v>
      </c>
      <c r="J19" s="283">
        <f t="shared" si="0"/>
        <v>122966.70000000001</v>
      </c>
      <c r="K19" s="283">
        <v>245125.90000000002</v>
      </c>
      <c r="O19" s="294"/>
    </row>
    <row r="20" spans="2:15" ht="24.95" customHeight="1">
      <c r="B20" s="189" t="s">
        <v>192</v>
      </c>
      <c r="C20" s="570">
        <v>1388349.3</v>
      </c>
      <c r="D20" s="571">
        <v>1069531.2</v>
      </c>
      <c r="E20" s="572">
        <v>107.71914535656036</v>
      </c>
      <c r="F20" s="572">
        <v>162.63248002050977</v>
      </c>
      <c r="G20" s="284"/>
      <c r="H20" s="296">
        <v>110.48519654547351</v>
      </c>
      <c r="I20" s="283">
        <v>1159407.4000000001</v>
      </c>
      <c r="J20" s="283">
        <f t="shared" si="0"/>
        <v>1143970.4999999998</v>
      </c>
      <c r="K20" s="283">
        <v>2303377.9</v>
      </c>
      <c r="O20" s="294"/>
    </row>
    <row r="21" spans="2:15" ht="35.1" customHeight="1">
      <c r="B21" s="160" t="s">
        <v>193</v>
      </c>
      <c r="C21" s="570">
        <v>193706.09999999998</v>
      </c>
      <c r="D21" s="571">
        <v>137390.70000000001</v>
      </c>
      <c r="E21" s="572">
        <v>106.62666320246426</v>
      </c>
      <c r="F21" s="572">
        <v>102.89388032047549</v>
      </c>
      <c r="G21" s="284"/>
      <c r="H21" s="296">
        <v>108.99162572945174</v>
      </c>
      <c r="I21" s="283">
        <v>181732.09999999998</v>
      </c>
      <c r="J21" s="283">
        <f t="shared" si="0"/>
        <v>182239.89999999997</v>
      </c>
      <c r="K21" s="283">
        <v>363971.99999999994</v>
      </c>
      <c r="O21" s="294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" sqref="A2:G2"/>
    </sheetView>
  </sheetViews>
  <sheetFormatPr defaultColWidth="7" defaultRowHeight="15.75"/>
  <cols>
    <col min="1" max="1" width="2.625" style="171" customWidth="1"/>
    <col min="2" max="2" width="26.625" style="171" customWidth="1"/>
    <col min="3" max="5" width="9.625" style="171" customWidth="1"/>
    <col min="6" max="7" width="12.625" style="171" customWidth="1"/>
    <col min="8" max="10" width="11.75" style="171" customWidth="1"/>
    <col min="11" max="11" width="8.875" style="171" bestFit="1" customWidth="1"/>
    <col min="12" max="12" width="7.875" style="171" bestFit="1" customWidth="1"/>
    <col min="13" max="16384" width="7" style="171"/>
  </cols>
  <sheetData>
    <row r="1" spans="1:12" ht="20.100000000000001" customHeight="1">
      <c r="A1" s="669" t="s">
        <v>385</v>
      </c>
      <c r="B1" s="669"/>
      <c r="C1" s="669"/>
      <c r="D1" s="669"/>
      <c r="E1" s="669"/>
      <c r="F1" s="669"/>
      <c r="G1" s="669"/>
    </row>
    <row r="2" spans="1:12" ht="20.100000000000001" customHeight="1">
      <c r="A2" s="669" t="s">
        <v>386</v>
      </c>
      <c r="B2" s="669"/>
      <c r="C2" s="669"/>
      <c r="D2" s="669"/>
      <c r="E2" s="669"/>
      <c r="F2" s="669"/>
      <c r="G2" s="669"/>
    </row>
    <row r="3" spans="1:12" ht="15" customHeight="1">
      <c r="A3" s="169"/>
      <c r="B3" s="170"/>
      <c r="C3" s="170"/>
      <c r="D3" s="170"/>
      <c r="E3" s="170"/>
    </row>
    <row r="4" spans="1:12" ht="15" customHeight="1">
      <c r="A4" s="173"/>
      <c r="B4" s="173"/>
      <c r="G4" s="174" t="s">
        <v>81</v>
      </c>
    </row>
    <row r="5" spans="1:12" s="175" customFormat="1" ht="20.100000000000001" customHeight="1">
      <c r="C5" s="176" t="s">
        <v>3</v>
      </c>
      <c r="D5" s="176" t="s">
        <v>15</v>
      </c>
      <c r="E5" s="176" t="s">
        <v>15</v>
      </c>
      <c r="F5" s="116" t="s">
        <v>102</v>
      </c>
      <c r="G5" s="116" t="s">
        <v>147</v>
      </c>
      <c r="H5" s="177"/>
      <c r="I5" s="178"/>
    </row>
    <row r="6" spans="1:12" s="175" customFormat="1" ht="20.100000000000001" customHeight="1">
      <c r="C6" s="179" t="s">
        <v>99</v>
      </c>
      <c r="D6" s="179" t="s">
        <v>101</v>
      </c>
      <c r="E6" s="179" t="s">
        <v>98</v>
      </c>
      <c r="F6" s="119" t="s">
        <v>283</v>
      </c>
      <c r="G6" s="119" t="s">
        <v>283</v>
      </c>
      <c r="H6" s="177"/>
      <c r="I6" s="178"/>
    </row>
    <row r="7" spans="1:12" s="175" customFormat="1" ht="20.100000000000001" customHeight="1">
      <c r="C7" s="179" t="s">
        <v>17</v>
      </c>
      <c r="D7" s="179" t="s">
        <v>17</v>
      </c>
      <c r="E7" s="179" t="s">
        <v>143</v>
      </c>
      <c r="F7" s="119" t="s">
        <v>7</v>
      </c>
      <c r="G7" s="119" t="s">
        <v>7</v>
      </c>
      <c r="H7" s="177"/>
      <c r="I7" s="178"/>
    </row>
    <row r="8" spans="1:12" s="175" customFormat="1" ht="20.100000000000001" customHeight="1">
      <c r="C8" s="180">
        <v>2021</v>
      </c>
      <c r="D8" s="180">
        <v>2022</v>
      </c>
      <c r="E8" s="180">
        <v>2023</v>
      </c>
      <c r="F8" s="146" t="s">
        <v>64</v>
      </c>
      <c r="G8" s="146" t="s">
        <v>64</v>
      </c>
      <c r="H8" s="177"/>
      <c r="I8" s="178"/>
    </row>
    <row r="9" spans="1:12" s="175" customFormat="1" ht="20.100000000000001" customHeight="1">
      <c r="A9" s="181"/>
      <c r="C9" s="172"/>
      <c r="D9" s="172"/>
      <c r="E9" s="172"/>
      <c r="G9" s="172"/>
      <c r="H9" s="177"/>
      <c r="I9" s="177"/>
      <c r="J9" s="178"/>
    </row>
    <row r="10" spans="1:12" s="168" customFormat="1" ht="27.75" customHeight="1">
      <c r="A10" s="168" t="s">
        <v>90</v>
      </c>
      <c r="C10" s="400">
        <v>180126.2</v>
      </c>
      <c r="D10" s="400">
        <v>217923.6</v>
      </c>
      <c r="E10" s="400">
        <v>1581741.9000000001</v>
      </c>
      <c r="F10" s="401">
        <v>81.419107616132976</v>
      </c>
      <c r="G10" s="401">
        <v>116.39170828230628</v>
      </c>
      <c r="H10" s="177"/>
      <c r="I10" s="412"/>
      <c r="J10" s="283"/>
      <c r="K10" s="391"/>
      <c r="L10" s="391"/>
    </row>
    <row r="11" spans="1:12" s="168" customFormat="1" ht="27.75" customHeight="1">
      <c r="A11" s="184"/>
      <c r="B11" s="185" t="s">
        <v>79</v>
      </c>
      <c r="C11" s="402">
        <v>9936.6</v>
      </c>
      <c r="D11" s="402">
        <v>15651.9</v>
      </c>
      <c r="E11" s="402">
        <v>124297.60000000001</v>
      </c>
      <c r="F11" s="403">
        <v>66.73</v>
      </c>
      <c r="G11" s="403">
        <v>106.51</v>
      </c>
      <c r="H11" s="177"/>
      <c r="I11" s="412"/>
      <c r="J11" s="283"/>
      <c r="K11" s="391"/>
      <c r="L11" s="391"/>
    </row>
    <row r="12" spans="1:12" s="175" customFormat="1" ht="27.75" customHeight="1">
      <c r="A12" s="181"/>
      <c r="B12" s="175" t="s">
        <v>80</v>
      </c>
      <c r="C12" s="402">
        <v>170189.6</v>
      </c>
      <c r="D12" s="402">
        <v>202271.7</v>
      </c>
      <c r="E12" s="402">
        <v>1457444.3</v>
      </c>
      <c r="F12" s="403">
        <v>82.83</v>
      </c>
      <c r="G12" s="403">
        <v>117.32</v>
      </c>
      <c r="H12" s="177"/>
      <c r="I12" s="412"/>
      <c r="J12" s="283"/>
      <c r="K12" s="391"/>
      <c r="L12" s="391"/>
    </row>
    <row r="13" spans="1:12" ht="27.75" customHeight="1">
      <c r="A13" s="190" t="s">
        <v>91</v>
      </c>
      <c r="B13" s="190"/>
      <c r="C13" s="404">
        <v>1144</v>
      </c>
      <c r="D13" s="404">
        <v>1230.9000000000001</v>
      </c>
      <c r="E13" s="404">
        <v>31936.6</v>
      </c>
      <c r="F13" s="401">
        <v>16.91</v>
      </c>
      <c r="G13" s="401">
        <v>104.42</v>
      </c>
      <c r="H13" s="177"/>
      <c r="I13" s="412"/>
      <c r="J13" s="283"/>
      <c r="K13" s="391"/>
      <c r="L13" s="391"/>
    </row>
    <row r="14" spans="1:12" ht="27.75" customHeight="1">
      <c r="A14" s="190" t="s">
        <v>92</v>
      </c>
      <c r="B14" s="190"/>
      <c r="C14" s="404">
        <v>138564.9</v>
      </c>
      <c r="D14" s="404">
        <v>144774.5</v>
      </c>
      <c r="E14" s="404">
        <v>1096348.6000000001</v>
      </c>
      <c r="F14" s="401">
        <v>87.02</v>
      </c>
      <c r="G14" s="401">
        <v>120.2</v>
      </c>
      <c r="H14" s="177"/>
      <c r="I14" s="412"/>
      <c r="J14" s="283"/>
      <c r="K14" s="391"/>
      <c r="L14" s="391"/>
    </row>
    <row r="15" spans="1:12" ht="24.95" customHeight="1">
      <c r="D15" s="288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G5" sqref="G5"/>
    </sheetView>
  </sheetViews>
  <sheetFormatPr defaultColWidth="7" defaultRowHeight="15.75"/>
  <cols>
    <col min="1" max="1" width="1.75" style="171" customWidth="1"/>
    <col min="2" max="2" width="32.625" style="171" customWidth="1"/>
    <col min="3" max="4" width="10.75" style="171" customWidth="1"/>
    <col min="5" max="5" width="12.25" style="171" customWidth="1"/>
    <col min="6" max="7" width="12.875" style="171" customWidth="1"/>
    <col min="8" max="8" width="14.625" style="171" hidden="1" customWidth="1"/>
    <col min="9" max="11" width="12.625" style="171" hidden="1" customWidth="1"/>
    <col min="12" max="12" width="7" style="171" customWidth="1"/>
    <col min="13" max="16384" width="7" style="171"/>
  </cols>
  <sheetData>
    <row r="1" spans="1:14" ht="20.100000000000001" customHeight="1">
      <c r="A1" s="669" t="s">
        <v>387</v>
      </c>
      <c r="B1" s="669"/>
      <c r="C1" s="669"/>
      <c r="D1" s="669"/>
      <c r="E1" s="669"/>
      <c r="F1" s="669"/>
      <c r="G1" s="290"/>
    </row>
    <row r="2" spans="1:14" ht="20.100000000000001" customHeight="1">
      <c r="A2" s="669" t="s">
        <v>388</v>
      </c>
      <c r="B2" s="669"/>
      <c r="C2" s="669"/>
      <c r="D2" s="669"/>
      <c r="E2" s="669"/>
      <c r="F2" s="669"/>
      <c r="G2" s="290"/>
    </row>
    <row r="3" spans="1:14" ht="15" customHeight="1"/>
    <row r="4" spans="1:14" ht="15" customHeight="1">
      <c r="F4" s="174" t="s">
        <v>81</v>
      </c>
      <c r="G4" s="174"/>
    </row>
    <row r="5" spans="1:14" ht="20.100000000000001" customHeight="1">
      <c r="A5" s="115"/>
      <c r="B5" s="115"/>
      <c r="C5" s="96" t="s">
        <v>3</v>
      </c>
      <c r="D5" s="96" t="s">
        <v>15</v>
      </c>
      <c r="E5" s="644" t="s">
        <v>146</v>
      </c>
      <c r="F5" s="644"/>
      <c r="G5" s="97"/>
    </row>
    <row r="6" spans="1:14" ht="20.100000000000001" customHeight="1">
      <c r="A6" s="117"/>
      <c r="B6" s="117"/>
      <c r="C6" s="97" t="s">
        <v>61</v>
      </c>
      <c r="D6" s="97" t="s">
        <v>20</v>
      </c>
      <c r="E6" s="97" t="s">
        <v>59</v>
      </c>
      <c r="F6" s="97" t="s">
        <v>43</v>
      </c>
      <c r="G6" s="97"/>
    </row>
    <row r="7" spans="1:14" ht="20.100000000000001" customHeight="1">
      <c r="A7" s="117"/>
      <c r="B7" s="117"/>
      <c r="C7" s="13" t="s">
        <v>283</v>
      </c>
      <c r="D7" s="13" t="s">
        <v>283</v>
      </c>
      <c r="E7" s="388" t="s">
        <v>283</v>
      </c>
      <c r="F7" s="388" t="s">
        <v>283</v>
      </c>
      <c r="G7" s="289"/>
      <c r="H7" s="295" t="s">
        <v>219</v>
      </c>
      <c r="I7" s="295" t="s">
        <v>202</v>
      </c>
      <c r="J7" s="295" t="s">
        <v>203</v>
      </c>
      <c r="K7" s="295" t="s">
        <v>213</v>
      </c>
    </row>
    <row r="8" spans="1:14" s="175" customFormat="1" ht="27.75" customHeight="1">
      <c r="A8" s="168" t="s">
        <v>90</v>
      </c>
      <c r="B8" s="168"/>
      <c r="C8" s="285">
        <v>873192.4</v>
      </c>
      <c r="D8" s="285">
        <v>708549.5</v>
      </c>
      <c r="E8" s="304">
        <v>113.37843407074972</v>
      </c>
      <c r="F8" s="306">
        <v>120.32379018083819</v>
      </c>
      <c r="G8" s="301"/>
      <c r="H8" s="303">
        <v>109.73518218467918</v>
      </c>
      <c r="I8" s="297">
        <v>813822.09999999986</v>
      </c>
      <c r="J8" s="297">
        <f>+K8-I8</f>
        <v>545159.50044486159</v>
      </c>
      <c r="K8" s="297">
        <f>+'21.DTLuutruthang'!E10/'21.DTLuutruthang'!G10%</f>
        <v>1358981.6004448615</v>
      </c>
      <c r="N8" s="283"/>
    </row>
    <row r="9" spans="1:14" s="168" customFormat="1" ht="27.75" customHeight="1">
      <c r="A9" s="184"/>
      <c r="B9" s="185" t="s">
        <v>79</v>
      </c>
      <c r="C9" s="299">
        <v>72881.100000000006</v>
      </c>
      <c r="D9" s="299">
        <v>51416.5</v>
      </c>
      <c r="E9" s="305">
        <v>109.97849657076894</v>
      </c>
      <c r="F9" s="307">
        <v>101.95031417983104</v>
      </c>
      <c r="G9" s="300"/>
      <c r="H9" s="302">
        <v>109.41463995034906</v>
      </c>
      <c r="I9" s="298">
        <v>73034.10000000002</v>
      </c>
      <c r="J9" s="298">
        <f t="shared" ref="J9:J12" si="0">+K9-I9</f>
        <v>43666.30371796072</v>
      </c>
      <c r="K9" s="298">
        <f>+'21.DTLuutruthang'!E11/'21.DTLuutruthang'!G11%</f>
        <v>116700.40371796074</v>
      </c>
      <c r="N9" s="283"/>
    </row>
    <row r="10" spans="1:14" s="168" customFormat="1" ht="27.75" customHeight="1">
      <c r="A10" s="181"/>
      <c r="B10" s="175" t="s">
        <v>80</v>
      </c>
      <c r="C10" s="299">
        <v>800311.3</v>
      </c>
      <c r="D10" s="299">
        <v>657133</v>
      </c>
      <c r="E10" s="305">
        <v>113.69852543490883</v>
      </c>
      <c r="F10" s="307">
        <v>122.04475145704382</v>
      </c>
      <c r="G10" s="300"/>
      <c r="H10" s="302">
        <v>109.76640986781277</v>
      </c>
      <c r="I10" s="298">
        <v>740788</v>
      </c>
      <c r="J10" s="298">
        <f t="shared" si="0"/>
        <v>501493.19672690076</v>
      </c>
      <c r="K10" s="298">
        <f>+'21.DTLuutruthang'!E12/'21.DTLuutruthang'!G12%</f>
        <v>1242281.1967269008</v>
      </c>
      <c r="N10" s="283"/>
    </row>
    <row r="11" spans="1:14" s="175" customFormat="1" ht="27.75" customHeight="1">
      <c r="A11" s="190" t="s">
        <v>91</v>
      </c>
      <c r="B11" s="190"/>
      <c r="C11" s="285">
        <v>21728.7</v>
      </c>
      <c r="D11" s="285">
        <v>10207.9</v>
      </c>
      <c r="E11" s="304">
        <v>145.70405487866211</v>
      </c>
      <c r="F11" s="306">
        <v>65.130063612176272</v>
      </c>
      <c r="G11" s="301"/>
      <c r="H11" s="303">
        <v>109.75341807539425</v>
      </c>
      <c r="I11" s="297">
        <v>21498</v>
      </c>
      <c r="J11" s="297">
        <f t="shared" si="0"/>
        <v>9086.7538785673241</v>
      </c>
      <c r="K11" s="297">
        <f>+'21.DTLuutruthang'!E13/'21.DTLuutruthang'!G13%</f>
        <v>30584.753878567324</v>
      </c>
      <c r="N11" s="283"/>
    </row>
    <row r="12" spans="1:14" s="181" customFormat="1" ht="27.75" customHeight="1">
      <c r="A12" s="190" t="s">
        <v>92</v>
      </c>
      <c r="B12" s="190"/>
      <c r="C12" s="285">
        <v>608012.19999999995</v>
      </c>
      <c r="D12" s="285">
        <v>488336.4</v>
      </c>
      <c r="E12" s="304">
        <v>122.55834607605478</v>
      </c>
      <c r="F12" s="306">
        <v>117.38878343996815</v>
      </c>
      <c r="G12" s="301"/>
      <c r="H12" s="303">
        <v>109.11121992356321</v>
      </c>
      <c r="I12" s="297">
        <v>689889.70000000007</v>
      </c>
      <c r="J12" s="297">
        <f t="shared" si="0"/>
        <v>222213.96056572383</v>
      </c>
      <c r="K12" s="297">
        <f>+'21.DTLuutruthang'!E14/'21.DTLuutruthang'!G14%</f>
        <v>912103.6605657239</v>
      </c>
      <c r="N12" s="283"/>
    </row>
    <row r="13" spans="1:14" ht="24.95" customHeight="1"/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F10" sqref="F10"/>
    </sheetView>
  </sheetViews>
  <sheetFormatPr defaultColWidth="8.25" defaultRowHeight="15.75"/>
  <cols>
    <col min="1" max="1" width="27.875" style="210" bestFit="1" customWidth="1"/>
    <col min="2" max="2" width="9.125" style="210" customWidth="1"/>
    <col min="3" max="3" width="10.375" style="210" customWidth="1"/>
    <col min="4" max="6" width="12.625" style="210" customWidth="1"/>
    <col min="7" max="7" width="8.25" style="210"/>
    <col min="8" max="8" width="12.625" style="210" customWidth="1"/>
    <col min="9" max="9" width="4.875" style="210" customWidth="1"/>
    <col min="10" max="10" width="5.625" style="210" customWidth="1"/>
    <col min="11" max="11" width="4.875" style="210" customWidth="1"/>
    <col min="12" max="12" width="11.375" style="210" bestFit="1" customWidth="1"/>
    <col min="13" max="13" width="10.875" style="210" customWidth="1"/>
    <col min="14" max="14" width="8.875" style="210" bestFit="1" customWidth="1"/>
    <col min="15" max="16384" width="8.25" style="210"/>
  </cols>
  <sheetData>
    <row r="1" spans="1:14" ht="20.100000000000001" customHeight="1">
      <c r="A1" s="670" t="s">
        <v>389</v>
      </c>
      <c r="B1" s="670"/>
      <c r="C1" s="670"/>
      <c r="D1" s="670"/>
      <c r="E1" s="670"/>
      <c r="F1" s="670"/>
    </row>
    <row r="2" spans="1:14" ht="20.100000000000001" customHeight="1">
      <c r="A2" s="670" t="s">
        <v>390</v>
      </c>
      <c r="B2" s="670"/>
      <c r="C2" s="670"/>
      <c r="D2" s="670"/>
      <c r="E2" s="670"/>
      <c r="F2" s="670"/>
    </row>
    <row r="3" spans="1:14" ht="15" customHeight="1">
      <c r="A3" s="209"/>
    </row>
    <row r="4" spans="1:14" ht="15" customHeight="1">
      <c r="A4" s="211"/>
      <c r="F4" s="174" t="s">
        <v>81</v>
      </c>
    </row>
    <row r="5" spans="1:14" s="175" customFormat="1" ht="18" customHeight="1">
      <c r="B5" s="176" t="s">
        <v>15</v>
      </c>
      <c r="C5" s="176" t="s">
        <v>15</v>
      </c>
      <c r="D5" s="116" t="s">
        <v>102</v>
      </c>
      <c r="E5" s="116" t="s">
        <v>102</v>
      </c>
      <c r="F5" s="116" t="s">
        <v>147</v>
      </c>
      <c r="G5" s="177"/>
      <c r="H5" s="178"/>
    </row>
    <row r="6" spans="1:14" s="175" customFormat="1" ht="18" customHeight="1">
      <c r="B6" s="179" t="s">
        <v>101</v>
      </c>
      <c r="C6" s="179" t="s">
        <v>98</v>
      </c>
      <c r="D6" s="119" t="s">
        <v>283</v>
      </c>
      <c r="E6" s="119" t="s">
        <v>283</v>
      </c>
      <c r="F6" s="119" t="s">
        <v>283</v>
      </c>
      <c r="G6" s="177"/>
      <c r="H6" s="178"/>
    </row>
    <row r="7" spans="1:14" s="175" customFormat="1" ht="18" customHeight="1">
      <c r="B7" s="179" t="s">
        <v>17</v>
      </c>
      <c r="C7" s="179" t="s">
        <v>143</v>
      </c>
      <c r="D7" s="119" t="s">
        <v>236</v>
      </c>
      <c r="E7" s="119" t="s">
        <v>7</v>
      </c>
      <c r="F7" s="119" t="s">
        <v>7</v>
      </c>
      <c r="G7" s="177"/>
      <c r="H7" s="178"/>
    </row>
    <row r="8" spans="1:14" s="175" customFormat="1" ht="18" customHeight="1">
      <c r="B8" s="180">
        <v>2021</v>
      </c>
      <c r="C8" s="180">
        <v>2021</v>
      </c>
      <c r="D8" s="146" t="s">
        <v>237</v>
      </c>
      <c r="E8" s="146" t="s">
        <v>64</v>
      </c>
      <c r="F8" s="146" t="s">
        <v>64</v>
      </c>
      <c r="G8" s="177"/>
      <c r="H8" s="178"/>
    </row>
    <row r="9" spans="1:14" ht="19.899999999999999" customHeight="1">
      <c r="A9" s="175"/>
      <c r="H9" s="177"/>
      <c r="I9" s="178"/>
      <c r="L9" s="671"/>
      <c r="M9" s="671"/>
    </row>
    <row r="10" spans="1:14" ht="24.95" customHeight="1">
      <c r="A10" s="458" t="s">
        <v>1</v>
      </c>
      <c r="B10" s="471">
        <v>238107.1</v>
      </c>
      <c r="C10" s="471">
        <v>1874985.9</v>
      </c>
      <c r="D10" s="448">
        <v>114.66784878742729</v>
      </c>
      <c r="E10" s="448">
        <v>82.5</v>
      </c>
      <c r="F10" s="448">
        <v>115.51</v>
      </c>
      <c r="H10" s="396"/>
      <c r="I10" s="311"/>
      <c r="J10" s="311"/>
      <c r="K10" s="311"/>
      <c r="L10" s="309"/>
      <c r="M10" s="310"/>
      <c r="N10" s="310"/>
    </row>
    <row r="11" spans="1:14" ht="24.95" customHeight="1">
      <c r="A11" s="459" t="s">
        <v>297</v>
      </c>
      <c r="B11" s="471"/>
      <c r="C11" s="471"/>
      <c r="D11" s="448"/>
      <c r="E11" s="448"/>
      <c r="F11" s="448"/>
      <c r="H11" s="396"/>
      <c r="I11" s="311"/>
      <c r="J11" s="311"/>
      <c r="K11" s="311"/>
      <c r="L11" s="309"/>
      <c r="M11" s="310"/>
      <c r="N11" s="310"/>
    </row>
    <row r="12" spans="1:14" ht="24.95" customHeight="1">
      <c r="A12" s="460" t="s">
        <v>298</v>
      </c>
      <c r="B12" s="471">
        <v>15510.2</v>
      </c>
      <c r="C12" s="471">
        <v>312228.90000000002</v>
      </c>
      <c r="D12" s="448">
        <v>108.92988826227112</v>
      </c>
      <c r="E12" s="448">
        <v>36.78</v>
      </c>
      <c r="F12" s="448">
        <v>114.53</v>
      </c>
      <c r="H12" s="396"/>
      <c r="I12" s="311"/>
      <c r="J12" s="311"/>
      <c r="K12" s="311"/>
      <c r="L12" s="310"/>
      <c r="M12" s="310"/>
      <c r="N12" s="310"/>
    </row>
    <row r="13" spans="1:14" ht="24.95" customHeight="1">
      <c r="A13" s="446" t="s">
        <v>46</v>
      </c>
      <c r="B13" s="472" t="s">
        <v>215</v>
      </c>
      <c r="C13" s="472" t="s">
        <v>215</v>
      </c>
      <c r="D13" s="470" t="s">
        <v>215</v>
      </c>
      <c r="E13" s="470" t="s">
        <v>215</v>
      </c>
      <c r="F13" s="470" t="s">
        <v>215</v>
      </c>
      <c r="H13" s="396"/>
      <c r="I13" s="309"/>
      <c r="J13" s="309"/>
      <c r="K13" s="309"/>
      <c r="L13" s="309"/>
      <c r="M13" s="310"/>
      <c r="N13" s="310"/>
    </row>
    <row r="14" spans="1:14" ht="24.95" customHeight="1">
      <c r="A14" s="446" t="s">
        <v>295</v>
      </c>
      <c r="B14" s="472" t="s">
        <v>215</v>
      </c>
      <c r="C14" s="472" t="s">
        <v>215</v>
      </c>
      <c r="D14" s="470" t="s">
        <v>215</v>
      </c>
      <c r="E14" s="470" t="s">
        <v>215</v>
      </c>
      <c r="F14" s="470" t="s">
        <v>215</v>
      </c>
      <c r="H14" s="396"/>
      <c r="I14" s="312"/>
      <c r="J14" s="312"/>
      <c r="K14" s="312"/>
      <c r="L14" s="309"/>
      <c r="M14" s="310"/>
      <c r="N14" s="310"/>
    </row>
    <row r="15" spans="1:14" ht="24.95" customHeight="1">
      <c r="A15" s="446" t="s">
        <v>47</v>
      </c>
      <c r="B15" s="472">
        <v>15305.2</v>
      </c>
      <c r="C15" s="472">
        <v>310447.09999999998</v>
      </c>
      <c r="D15" s="470">
        <v>108.88808258453746</v>
      </c>
      <c r="E15" s="470">
        <v>36.56</v>
      </c>
      <c r="F15" s="470">
        <v>114.66</v>
      </c>
      <c r="H15" s="396"/>
      <c r="I15" s="309"/>
      <c r="J15" s="309"/>
      <c r="K15" s="309"/>
      <c r="L15" s="309"/>
      <c r="M15" s="310"/>
      <c r="N15" s="310"/>
    </row>
    <row r="16" spans="1:14" ht="24.95" customHeight="1">
      <c r="A16" s="446" t="s">
        <v>296</v>
      </c>
      <c r="B16" s="472">
        <v>205</v>
      </c>
      <c r="C16" s="472">
        <v>1781.8</v>
      </c>
      <c r="D16" s="470">
        <v>112.14442013129103</v>
      </c>
      <c r="E16" s="470">
        <v>65.709999999999994</v>
      </c>
      <c r="F16" s="470">
        <v>95.17</v>
      </c>
      <c r="H16" s="396"/>
      <c r="I16" s="312"/>
      <c r="J16" s="312"/>
      <c r="K16" s="312"/>
      <c r="L16" s="309"/>
      <c r="M16" s="310"/>
      <c r="N16" s="310"/>
    </row>
    <row r="17" spans="1:14" ht="24.95" customHeight="1">
      <c r="A17" s="446" t="s">
        <v>93</v>
      </c>
      <c r="B17" s="471" t="s">
        <v>215</v>
      </c>
      <c r="C17" s="471" t="s">
        <v>215</v>
      </c>
      <c r="D17" s="469" t="s">
        <v>215</v>
      </c>
      <c r="E17" s="469" t="s">
        <v>215</v>
      </c>
      <c r="F17" s="469" t="s">
        <v>215</v>
      </c>
      <c r="H17" s="396"/>
      <c r="I17" s="311"/>
      <c r="J17" s="311"/>
      <c r="K17" s="311"/>
      <c r="L17" s="310"/>
      <c r="M17" s="310"/>
      <c r="N17" s="310"/>
    </row>
    <row r="18" spans="1:14" ht="24.95" customHeight="1">
      <c r="A18" s="460" t="s">
        <v>299</v>
      </c>
      <c r="B18" s="471">
        <v>216849.6</v>
      </c>
      <c r="C18" s="471">
        <v>1519774.7</v>
      </c>
      <c r="D18" s="469">
        <v>115.14934927355152</v>
      </c>
      <c r="E18" s="469">
        <v>91.5</v>
      </c>
      <c r="F18" s="469">
        <v>116.28</v>
      </c>
      <c r="H18" s="396"/>
      <c r="I18" s="309"/>
      <c r="J18" s="309"/>
      <c r="K18" s="309"/>
      <c r="L18" s="310"/>
      <c r="M18" s="310"/>
      <c r="N18" s="310"/>
    </row>
    <row r="19" spans="1:14" ht="24.95" customHeight="1">
      <c r="A19" s="446" t="s">
        <v>46</v>
      </c>
      <c r="B19" s="472" t="s">
        <v>215</v>
      </c>
      <c r="C19" s="472" t="s">
        <v>215</v>
      </c>
      <c r="D19" s="470" t="s">
        <v>215</v>
      </c>
      <c r="E19" s="470" t="s">
        <v>215</v>
      </c>
      <c r="F19" s="470" t="s">
        <v>215</v>
      </c>
      <c r="H19" s="396"/>
      <c r="I19" s="312"/>
      <c r="J19" s="312"/>
      <c r="K19" s="312"/>
      <c r="M19" s="310"/>
      <c r="N19" s="310"/>
    </row>
    <row r="20" spans="1:14" ht="24.95" customHeight="1">
      <c r="A20" s="446" t="s">
        <v>295</v>
      </c>
      <c r="B20" s="472" t="s">
        <v>215</v>
      </c>
      <c r="C20" s="472" t="s">
        <v>215</v>
      </c>
      <c r="D20" s="470" t="s">
        <v>215</v>
      </c>
      <c r="E20" s="470" t="s">
        <v>215</v>
      </c>
      <c r="F20" s="470" t="s">
        <v>215</v>
      </c>
      <c r="H20" s="396"/>
      <c r="I20" s="309"/>
      <c r="J20" s="309"/>
      <c r="K20" s="309"/>
      <c r="L20" s="310"/>
      <c r="M20" s="310"/>
      <c r="N20" s="310"/>
    </row>
    <row r="21" spans="1:14" ht="24.95" customHeight="1">
      <c r="A21" s="446" t="s">
        <v>47</v>
      </c>
      <c r="B21" s="472">
        <v>140065</v>
      </c>
      <c r="C21" s="472">
        <v>1101530.7</v>
      </c>
      <c r="D21" s="470">
        <v>120.45949451131621</v>
      </c>
      <c r="E21" s="470">
        <v>79.92</v>
      </c>
      <c r="F21" s="470">
        <v>113.26</v>
      </c>
      <c r="H21" s="396"/>
      <c r="I21" s="312"/>
      <c r="J21" s="312"/>
      <c r="K21" s="312"/>
      <c r="M21" s="310"/>
      <c r="N21" s="310"/>
    </row>
    <row r="22" spans="1:14" ht="24.95" customHeight="1">
      <c r="A22" s="446" t="s">
        <v>296</v>
      </c>
      <c r="B22" s="471">
        <v>76784.600000000006</v>
      </c>
      <c r="C22" s="471">
        <v>418244</v>
      </c>
      <c r="D22" s="469">
        <v>106.57910991370636</v>
      </c>
      <c r="E22" s="469">
        <v>124.38</v>
      </c>
      <c r="F22" s="469">
        <v>125.08</v>
      </c>
      <c r="H22" s="396"/>
      <c r="I22" s="311"/>
      <c r="J22" s="311"/>
      <c r="K22" s="311"/>
      <c r="L22" s="310"/>
      <c r="M22" s="310"/>
      <c r="N22" s="310"/>
    </row>
    <row r="23" spans="1:14" ht="24.95" customHeight="1">
      <c r="A23" s="446" t="s">
        <v>93</v>
      </c>
      <c r="B23" s="472" t="s">
        <v>215</v>
      </c>
      <c r="C23" s="472" t="s">
        <v>215</v>
      </c>
      <c r="D23" s="470" t="s">
        <v>215</v>
      </c>
      <c r="E23" s="470" t="s">
        <v>215</v>
      </c>
      <c r="F23" s="470" t="s">
        <v>215</v>
      </c>
    </row>
    <row r="24" spans="1:14" s="212" customFormat="1" ht="24.95" customHeight="1">
      <c r="A24" s="460" t="s">
        <v>300</v>
      </c>
      <c r="B24" s="471">
        <v>5587.3</v>
      </c>
      <c r="C24" s="471">
        <v>41982.3</v>
      </c>
      <c r="D24" s="469">
        <v>113.32346259938345</v>
      </c>
      <c r="E24" s="469">
        <v>59.83</v>
      </c>
      <c r="F24" s="469">
        <v>98.29</v>
      </c>
    </row>
    <row r="25" spans="1:14" ht="24.95" customHeight="1">
      <c r="A25" s="446"/>
      <c r="B25" s="447"/>
      <c r="C25" s="447"/>
      <c r="D25" s="449"/>
      <c r="E25" s="449"/>
      <c r="F25" s="449"/>
    </row>
    <row r="26" spans="1:14" ht="24.95" customHeight="1">
      <c r="A26" s="446"/>
      <c r="B26" s="447"/>
      <c r="C26" s="447"/>
      <c r="D26" s="449"/>
      <c r="E26" s="449"/>
      <c r="F26" s="449"/>
    </row>
    <row r="27" spans="1:14" ht="20.100000000000001" customHeight="1">
      <c r="A27" s="446"/>
      <c r="B27" s="447"/>
      <c r="C27" s="447"/>
      <c r="D27" s="449"/>
      <c r="E27" s="449"/>
      <c r="F27" s="449"/>
    </row>
    <row r="28" spans="1:14" ht="20.100000000000001" customHeight="1">
      <c r="A28" s="446"/>
      <c r="B28" s="447"/>
      <c r="C28" s="447"/>
      <c r="D28" s="449"/>
      <c r="E28" s="449"/>
      <c r="F28" s="449"/>
    </row>
    <row r="29" spans="1:14" ht="20.100000000000001" customHeight="1">
      <c r="A29" s="446"/>
      <c r="B29" s="447"/>
      <c r="C29" s="447"/>
      <c r="D29" s="449"/>
      <c r="E29" s="449"/>
      <c r="F29" s="449"/>
    </row>
    <row r="30" spans="1:14" s="212" customFormat="1" ht="20.100000000000001" customHeight="1">
      <c r="A30" s="445"/>
      <c r="B30" s="450"/>
      <c r="C30" s="450"/>
      <c r="D30" s="451"/>
      <c r="E30" s="451"/>
      <c r="F30" s="451"/>
    </row>
    <row r="31" spans="1:14" ht="20.100000000000001" customHeight="1">
      <c r="A31" s="446"/>
      <c r="B31" s="447"/>
      <c r="C31" s="447"/>
      <c r="D31" s="449"/>
      <c r="E31" s="449"/>
      <c r="F31" s="449"/>
    </row>
    <row r="32" spans="1:14" ht="20.100000000000001" customHeight="1">
      <c r="A32" s="446"/>
      <c r="B32" s="447"/>
      <c r="C32" s="447"/>
      <c r="D32" s="449"/>
      <c r="E32" s="449"/>
      <c r="F32" s="449"/>
    </row>
    <row r="33" spans="1:6" ht="20.100000000000001" customHeight="1">
      <c r="A33" s="446"/>
      <c r="B33" s="447"/>
      <c r="C33" s="447"/>
      <c r="D33" s="449"/>
      <c r="E33" s="449"/>
      <c r="F33" s="449"/>
    </row>
    <row r="34" spans="1:6" ht="20.100000000000001" customHeight="1">
      <c r="A34" s="446"/>
      <c r="B34" s="447"/>
      <c r="C34" s="447"/>
      <c r="D34" s="449"/>
      <c r="E34" s="449"/>
      <c r="F34" s="449"/>
    </row>
    <row r="35" spans="1:6" ht="20.100000000000001" customHeight="1">
      <c r="A35" s="446"/>
      <c r="B35" s="447"/>
      <c r="C35" s="447"/>
      <c r="D35" s="449"/>
      <c r="E35" s="449"/>
      <c r="F35" s="449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H5" sqref="H5"/>
    </sheetView>
  </sheetViews>
  <sheetFormatPr defaultColWidth="8.25" defaultRowHeight="15.75"/>
  <cols>
    <col min="1" max="1" width="27.875" style="210" bestFit="1" customWidth="1"/>
    <col min="2" max="2" width="12" style="210" customWidth="1"/>
    <col min="3" max="3" width="11.125" style="210" customWidth="1"/>
    <col min="4" max="4" width="12.25" style="210" customWidth="1"/>
    <col min="5" max="5" width="12.875" style="210" customWidth="1"/>
    <col min="6" max="7" width="8.25" style="210"/>
    <col min="8" max="8" width="8.875" style="210" bestFit="1" customWidth="1"/>
    <col min="9" max="16384" width="8.25" style="210"/>
  </cols>
  <sheetData>
    <row r="1" spans="1:8" ht="20.100000000000001" customHeight="1">
      <c r="A1" s="670" t="s">
        <v>391</v>
      </c>
      <c r="B1" s="670"/>
      <c r="C1" s="670"/>
      <c r="D1" s="670"/>
      <c r="E1" s="670"/>
    </row>
    <row r="2" spans="1:8" ht="20.100000000000001" customHeight="1">
      <c r="A2" s="670" t="s">
        <v>392</v>
      </c>
      <c r="B2" s="670"/>
      <c r="C2" s="670"/>
      <c r="D2" s="670"/>
      <c r="E2" s="670"/>
    </row>
    <row r="3" spans="1:8" ht="15" customHeight="1">
      <c r="A3" s="209"/>
    </row>
    <row r="4" spans="1:8" ht="15" customHeight="1">
      <c r="A4" s="211"/>
      <c r="E4" s="174" t="s">
        <v>81</v>
      </c>
    </row>
    <row r="5" spans="1:8" s="1" customFormat="1" ht="20.100000000000001" customHeight="1">
      <c r="A5" s="115"/>
      <c r="B5" s="96" t="s">
        <v>3</v>
      </c>
      <c r="C5" s="96" t="s">
        <v>15</v>
      </c>
      <c r="D5" s="641" t="s">
        <v>142</v>
      </c>
      <c r="E5" s="641"/>
    </row>
    <row r="6" spans="1:8" s="1" customFormat="1" ht="20.100000000000001" customHeight="1">
      <c r="A6" s="117"/>
      <c r="B6" s="97" t="s">
        <v>61</v>
      </c>
      <c r="C6" s="97" t="s">
        <v>20</v>
      </c>
      <c r="D6" s="118" t="s">
        <v>59</v>
      </c>
      <c r="E6" s="118" t="s">
        <v>43</v>
      </c>
    </row>
    <row r="7" spans="1:8" s="1" customFormat="1" ht="20.100000000000001" customHeight="1">
      <c r="A7" s="117"/>
      <c r="B7" s="13" t="s">
        <v>283</v>
      </c>
      <c r="C7" s="13" t="s">
        <v>283</v>
      </c>
      <c r="D7" s="13" t="s">
        <v>283</v>
      </c>
      <c r="E7" s="13" t="s">
        <v>283</v>
      </c>
    </row>
    <row r="8" spans="1:8" ht="24.95" customHeight="1">
      <c r="A8" s="458" t="s">
        <v>1</v>
      </c>
      <c r="B8" s="452">
        <v>1065950.2</v>
      </c>
      <c r="C8" s="452">
        <v>809035.7</v>
      </c>
      <c r="D8" s="454">
        <v>113.96547497330614</v>
      </c>
      <c r="E8" s="455">
        <v>117.60968072488561</v>
      </c>
      <c r="H8" s="309"/>
    </row>
    <row r="9" spans="1:8" ht="24.95" customHeight="1">
      <c r="A9" s="459" t="s">
        <v>297</v>
      </c>
      <c r="B9" s="452">
        <v>0</v>
      </c>
      <c r="C9" s="452">
        <v>0</v>
      </c>
      <c r="D9" s="454">
        <v>0</v>
      </c>
      <c r="E9" s="455">
        <v>0</v>
      </c>
      <c r="H9" s="309"/>
    </row>
    <row r="10" spans="1:8" ht="24.95" customHeight="1">
      <c r="A10" s="460" t="s">
        <v>298</v>
      </c>
      <c r="B10" s="452">
        <v>211177.9</v>
      </c>
      <c r="C10" s="452">
        <v>101051</v>
      </c>
      <c r="D10" s="454">
        <v>111.50401498703206</v>
      </c>
      <c r="E10" s="455">
        <v>121.40635343616829</v>
      </c>
      <c r="H10" s="309"/>
    </row>
    <row r="11" spans="1:8" ht="24.95" customHeight="1">
      <c r="A11" s="446" t="s">
        <v>46</v>
      </c>
      <c r="B11" s="453">
        <v>0</v>
      </c>
      <c r="C11" s="453">
        <v>0</v>
      </c>
      <c r="D11" s="453">
        <v>0</v>
      </c>
      <c r="E11" s="453">
        <v>0</v>
      </c>
      <c r="H11" s="309"/>
    </row>
    <row r="12" spans="1:8" ht="24.95" customHeight="1">
      <c r="A12" s="446" t="s">
        <v>295</v>
      </c>
      <c r="B12" s="453">
        <v>0</v>
      </c>
      <c r="C12" s="453">
        <v>0</v>
      </c>
      <c r="D12" s="453">
        <v>0</v>
      </c>
      <c r="E12" s="453">
        <v>0</v>
      </c>
      <c r="H12" s="309"/>
    </row>
    <row r="13" spans="1:8" ht="24.95" customHeight="1">
      <c r="A13" s="446" t="s">
        <v>47</v>
      </c>
      <c r="B13" s="453">
        <v>210117.9</v>
      </c>
      <c r="C13" s="453">
        <v>100329.2</v>
      </c>
      <c r="D13" s="456">
        <v>111.54542819496544</v>
      </c>
      <c r="E13" s="457">
        <v>121.7851936282275</v>
      </c>
      <c r="H13" s="309"/>
    </row>
    <row r="14" spans="1:8" ht="24.95" customHeight="1">
      <c r="A14" s="446" t="s">
        <v>296</v>
      </c>
      <c r="B14" s="453">
        <v>1060</v>
      </c>
      <c r="C14" s="453">
        <v>721.8</v>
      </c>
      <c r="D14" s="456">
        <v>103.8604742308446</v>
      </c>
      <c r="E14" s="457">
        <v>84.758102395490837</v>
      </c>
      <c r="H14" s="309"/>
    </row>
    <row r="15" spans="1:8" ht="24.95" customHeight="1">
      <c r="A15" s="446" t="s">
        <v>93</v>
      </c>
      <c r="B15" s="453">
        <v>0</v>
      </c>
      <c r="C15" s="453">
        <v>0</v>
      </c>
      <c r="D15" s="453">
        <v>0</v>
      </c>
      <c r="E15" s="453">
        <v>0</v>
      </c>
      <c r="H15" s="309"/>
    </row>
    <row r="16" spans="1:8" ht="24.95" customHeight="1">
      <c r="A16" s="460" t="s">
        <v>299</v>
      </c>
      <c r="B16" s="452">
        <v>830445.8</v>
      </c>
      <c r="C16" s="452">
        <v>689328.9</v>
      </c>
      <c r="D16" s="454">
        <v>115.23145689680651</v>
      </c>
      <c r="E16" s="455">
        <v>117.57796142724419</v>
      </c>
      <c r="H16" s="309"/>
    </row>
    <row r="17" spans="1:8" ht="24.95" customHeight="1">
      <c r="A17" s="446" t="s">
        <v>46</v>
      </c>
      <c r="B17" s="453">
        <v>0</v>
      </c>
      <c r="C17" s="453">
        <v>0</v>
      </c>
      <c r="D17" s="453">
        <v>0</v>
      </c>
      <c r="E17" s="453">
        <v>0</v>
      </c>
      <c r="H17" s="309"/>
    </row>
    <row r="18" spans="1:8" ht="24.95" customHeight="1">
      <c r="A18" s="446" t="s">
        <v>295</v>
      </c>
      <c r="B18" s="453">
        <v>0</v>
      </c>
      <c r="C18" s="453">
        <v>0</v>
      </c>
      <c r="D18" s="453">
        <v>0</v>
      </c>
      <c r="E18" s="453">
        <v>0</v>
      </c>
      <c r="H18" s="309"/>
    </row>
    <row r="19" spans="1:8" ht="24.95" customHeight="1">
      <c r="A19" s="446" t="s">
        <v>47</v>
      </c>
      <c r="B19" s="453">
        <v>637148.19999999995</v>
      </c>
      <c r="C19" s="453">
        <v>464382.5</v>
      </c>
      <c r="D19" s="456">
        <v>117.76201452257499</v>
      </c>
      <c r="E19" s="457">
        <v>107.6137761947688</v>
      </c>
      <c r="H19" s="309"/>
    </row>
    <row r="20" spans="1:8" ht="24.95" customHeight="1">
      <c r="A20" s="446" t="s">
        <v>296</v>
      </c>
      <c r="B20" s="453">
        <v>193297.59999999998</v>
      </c>
      <c r="C20" s="453">
        <v>224946.4</v>
      </c>
      <c r="D20" s="456">
        <v>107.60935038328999</v>
      </c>
      <c r="E20" s="457">
        <v>145.3640751446394</v>
      </c>
      <c r="H20" s="309"/>
    </row>
    <row r="21" spans="1:8" ht="24.95" customHeight="1">
      <c r="A21" s="446" t="s">
        <v>93</v>
      </c>
      <c r="B21" s="453">
        <v>0</v>
      </c>
      <c r="C21" s="453">
        <v>0</v>
      </c>
      <c r="D21" s="453">
        <v>0</v>
      </c>
      <c r="E21" s="453">
        <v>0</v>
      </c>
    </row>
    <row r="22" spans="1:8" s="212" customFormat="1" ht="24.95" customHeight="1">
      <c r="A22" s="460" t="s">
        <v>300</v>
      </c>
      <c r="B22" s="450">
        <v>23796.5</v>
      </c>
      <c r="C22" s="450">
        <v>18185.8</v>
      </c>
      <c r="D22" s="451">
        <v>96.145143956106097</v>
      </c>
      <c r="E22" s="451">
        <v>101.24990952770678</v>
      </c>
    </row>
    <row r="23" spans="1:8" ht="24.95" customHeight="1">
      <c r="A23" s="446"/>
      <c r="B23" s="447"/>
      <c r="C23" s="447"/>
      <c r="D23" s="449"/>
      <c r="E23" s="449"/>
    </row>
    <row r="24" spans="1:8" ht="20.100000000000001" customHeight="1">
      <c r="A24" s="446"/>
      <c r="B24" s="447"/>
      <c r="C24" s="447"/>
      <c r="D24" s="449"/>
      <c r="E24" s="449"/>
    </row>
    <row r="25" spans="1:8" ht="20.100000000000001" customHeight="1">
      <c r="A25" s="446"/>
      <c r="B25" s="447"/>
      <c r="C25" s="447"/>
      <c r="D25" s="449"/>
      <c r="E25" s="449"/>
    </row>
    <row r="26" spans="1:8" ht="20.100000000000001" customHeight="1">
      <c r="A26" s="446"/>
      <c r="B26" s="447"/>
      <c r="C26" s="447"/>
      <c r="D26" s="449"/>
      <c r="E26" s="449"/>
    </row>
    <row r="27" spans="1:8" ht="20.100000000000001" customHeight="1">
      <c r="A27" s="446"/>
      <c r="B27" s="447"/>
      <c r="C27" s="447"/>
      <c r="D27" s="449"/>
      <c r="E27" s="449"/>
    </row>
    <row r="28" spans="1:8" s="212" customFormat="1" ht="20.100000000000001" customHeight="1">
      <c r="A28" s="445"/>
      <c r="B28" s="450"/>
      <c r="C28" s="450"/>
      <c r="D28" s="451"/>
      <c r="E28" s="451"/>
    </row>
    <row r="29" spans="1:8" ht="20.100000000000001" customHeight="1">
      <c r="A29" s="446"/>
      <c r="B29" s="447"/>
      <c r="C29" s="447"/>
      <c r="D29" s="449"/>
      <c r="E29" s="449"/>
    </row>
    <row r="30" spans="1:8" ht="20.100000000000001" customHeight="1">
      <c r="A30" s="446"/>
      <c r="B30" s="447"/>
      <c r="C30" s="447"/>
      <c r="D30" s="449"/>
      <c r="E30" s="449"/>
    </row>
    <row r="31" spans="1:8" ht="20.100000000000001" customHeight="1">
      <c r="A31" s="446"/>
      <c r="B31" s="447"/>
      <c r="C31" s="447"/>
      <c r="D31" s="449"/>
      <c r="E31" s="449"/>
    </row>
    <row r="32" spans="1:8" ht="20.100000000000001" customHeight="1">
      <c r="A32" s="446"/>
      <c r="B32" s="447"/>
      <c r="C32" s="447"/>
      <c r="D32" s="449"/>
      <c r="E32" s="449"/>
    </row>
    <row r="33" spans="1:5" ht="20.100000000000001" customHeight="1">
      <c r="A33" s="446"/>
      <c r="B33" s="447"/>
      <c r="C33" s="447"/>
      <c r="D33" s="449"/>
      <c r="E33" s="449"/>
    </row>
    <row r="34" spans="1:5" ht="20.100000000000001" customHeight="1"/>
  </sheetData>
  <mergeCells count="3">
    <mergeCell ref="D5:E5"/>
    <mergeCell ref="A1:E1"/>
    <mergeCell ref="A2:E2"/>
  </mergeCells>
  <pageMargins left="0.75" right="0.5" top="0.5" bottom="0.5" header="0.43306977252843398" footer="0.31496062992126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workbookViewId="0">
      <selection activeCell="I8" sqref="I8"/>
    </sheetView>
  </sheetViews>
  <sheetFormatPr defaultColWidth="7.875" defaultRowHeight="15.75"/>
  <cols>
    <col min="1" max="1" width="1.5" style="214" customWidth="1"/>
    <col min="2" max="2" width="28.625" style="214" customWidth="1"/>
    <col min="3" max="3" width="9.625" style="214" customWidth="1"/>
    <col min="4" max="4" width="10.125" style="214" customWidth="1"/>
    <col min="5" max="5" width="12.625" style="214" customWidth="1"/>
    <col min="6" max="6" width="11.625" style="214" customWidth="1"/>
    <col min="7" max="7" width="12.625" style="214" customWidth="1"/>
    <col min="8" max="9" width="7.875" style="214"/>
    <col min="10" max="12" width="10.625" style="318" customWidth="1"/>
    <col min="13" max="16384" width="7.875" style="214"/>
  </cols>
  <sheetData>
    <row r="1" spans="1:13" ht="26.25" customHeight="1">
      <c r="A1" s="673" t="s">
        <v>396</v>
      </c>
      <c r="B1" s="673"/>
      <c r="C1" s="673"/>
      <c r="D1" s="673"/>
      <c r="E1" s="673"/>
      <c r="F1" s="673"/>
      <c r="G1" s="673"/>
    </row>
    <row r="2" spans="1:13" ht="15" customHeight="1">
      <c r="A2" s="215"/>
      <c r="B2" s="216"/>
      <c r="C2" s="216"/>
      <c r="D2" s="216"/>
      <c r="E2" s="216"/>
      <c r="F2" s="216"/>
      <c r="G2" s="216"/>
    </row>
    <row r="3" spans="1:13" ht="15" customHeight="1">
      <c r="A3" s="217"/>
      <c r="B3" s="218"/>
      <c r="C3" s="218"/>
      <c r="D3" s="218"/>
      <c r="E3" s="218"/>
      <c r="F3" s="218"/>
      <c r="G3" s="219"/>
    </row>
    <row r="4" spans="1:13" ht="20.100000000000001" customHeight="1">
      <c r="A4" s="220"/>
      <c r="B4" s="220"/>
      <c r="C4" s="176" t="s">
        <v>15</v>
      </c>
      <c r="D4" s="176" t="s">
        <v>15</v>
      </c>
      <c r="E4" s="116" t="s">
        <v>102</v>
      </c>
      <c r="F4" s="221" t="s">
        <v>103</v>
      </c>
      <c r="G4" s="221" t="s">
        <v>147</v>
      </c>
    </row>
    <row r="5" spans="1:13" ht="20.100000000000001" customHeight="1">
      <c r="A5" s="222"/>
      <c r="B5" s="222"/>
      <c r="C5" s="179" t="s">
        <v>101</v>
      </c>
      <c r="D5" s="179" t="s">
        <v>98</v>
      </c>
      <c r="E5" s="119" t="s">
        <v>283</v>
      </c>
      <c r="F5" s="223" t="s">
        <v>286</v>
      </c>
      <c r="G5" s="223" t="s">
        <v>284</v>
      </c>
    </row>
    <row r="6" spans="1:13" ht="20.100000000000001" customHeight="1">
      <c r="A6" s="222"/>
      <c r="B6" s="222"/>
      <c r="C6" s="179" t="s">
        <v>17</v>
      </c>
      <c r="D6" s="179" t="s">
        <v>143</v>
      </c>
      <c r="E6" s="119" t="s">
        <v>236</v>
      </c>
      <c r="F6" s="12" t="s">
        <v>22</v>
      </c>
      <c r="G6" s="12" t="s">
        <v>149</v>
      </c>
    </row>
    <row r="7" spans="1:13" ht="20.100000000000001" customHeight="1">
      <c r="A7" s="222"/>
      <c r="B7" s="222"/>
      <c r="C7" s="180">
        <v>2021</v>
      </c>
      <c r="D7" s="180">
        <v>2021</v>
      </c>
      <c r="E7" s="146" t="s">
        <v>237</v>
      </c>
      <c r="F7" s="13" t="s">
        <v>65</v>
      </c>
      <c r="G7" s="13" t="s">
        <v>68</v>
      </c>
    </row>
    <row r="8" spans="1:13" ht="20.100000000000001" customHeight="1">
      <c r="A8" s="222"/>
      <c r="B8" s="222"/>
      <c r="C8" s="224"/>
      <c r="D8" s="224"/>
      <c r="E8" s="225"/>
      <c r="F8" s="225"/>
      <c r="G8" s="226"/>
    </row>
    <row r="9" spans="1:13" ht="24.95" customHeight="1">
      <c r="A9" s="672" t="s">
        <v>45</v>
      </c>
      <c r="B9" s="672"/>
      <c r="C9" s="397"/>
      <c r="D9" s="397"/>
      <c r="E9" s="397"/>
      <c r="F9" s="397"/>
      <c r="G9" s="397"/>
      <c r="J9" s="177"/>
      <c r="K9" s="573"/>
      <c r="L9" s="573"/>
    </row>
    <row r="10" spans="1:13" ht="24.95" customHeight="1">
      <c r="A10" s="227" t="s">
        <v>62</v>
      </c>
      <c r="B10" s="228"/>
      <c r="C10" s="473">
        <v>327.90300000000002</v>
      </c>
      <c r="D10" s="473">
        <v>7441.9539999999997</v>
      </c>
      <c r="E10" s="478">
        <v>102.55237034859354</v>
      </c>
      <c r="F10" s="478">
        <v>33.340000000000003</v>
      </c>
      <c r="G10" s="478">
        <v>108.84</v>
      </c>
      <c r="I10" s="318"/>
      <c r="J10" s="314"/>
      <c r="K10" s="314"/>
      <c r="L10" s="323"/>
      <c r="M10" s="321"/>
    </row>
    <row r="11" spans="1:13" ht="24.95" customHeight="1">
      <c r="A11" s="229"/>
      <c r="B11" s="230" t="s">
        <v>47</v>
      </c>
      <c r="C11" s="474">
        <v>299.57299999999998</v>
      </c>
      <c r="D11" s="475">
        <v>7196.6289999999999</v>
      </c>
      <c r="E11" s="479">
        <v>102.1206605034225</v>
      </c>
      <c r="F11" s="479">
        <v>31.95</v>
      </c>
      <c r="G11" s="479">
        <v>109.58</v>
      </c>
      <c r="J11" s="314"/>
      <c r="K11" s="315"/>
      <c r="L11" s="323"/>
      <c r="M11" s="321"/>
    </row>
    <row r="12" spans="1:13" ht="24.95" customHeight="1">
      <c r="A12" s="229"/>
      <c r="B12" s="230" t="s">
        <v>46</v>
      </c>
      <c r="C12" s="474">
        <v>0</v>
      </c>
      <c r="D12" s="474">
        <v>0</v>
      </c>
      <c r="E12" s="474">
        <v>0</v>
      </c>
      <c r="F12" s="474">
        <v>0</v>
      </c>
      <c r="G12" s="474">
        <v>0</v>
      </c>
      <c r="J12" s="314"/>
      <c r="K12" s="316"/>
      <c r="L12" s="323"/>
      <c r="M12" s="321"/>
    </row>
    <row r="13" spans="1:13" ht="24.95" customHeight="1">
      <c r="A13" s="229"/>
      <c r="B13" s="230" t="s">
        <v>82</v>
      </c>
      <c r="C13" s="474">
        <v>28.33</v>
      </c>
      <c r="D13" s="475">
        <v>245.32499999999999</v>
      </c>
      <c r="E13" s="479">
        <v>107.35126942023491</v>
      </c>
      <c r="F13" s="479">
        <v>61.91</v>
      </c>
      <c r="G13" s="479">
        <v>90.89</v>
      </c>
      <c r="J13" s="314"/>
      <c r="K13" s="315"/>
      <c r="L13" s="323"/>
      <c r="M13" s="321"/>
    </row>
    <row r="14" spans="1:13" ht="24.95" customHeight="1">
      <c r="A14" s="229"/>
      <c r="B14" s="230" t="s">
        <v>48</v>
      </c>
      <c r="C14" s="474">
        <v>0</v>
      </c>
      <c r="D14" s="474">
        <v>0</v>
      </c>
      <c r="E14" s="474">
        <v>0</v>
      </c>
      <c r="F14" s="474">
        <v>0</v>
      </c>
      <c r="G14" s="474">
        <v>0</v>
      </c>
      <c r="J14" s="314"/>
      <c r="K14" s="316"/>
      <c r="L14" s="323"/>
      <c r="M14" s="321"/>
    </row>
    <row r="15" spans="1:13" ht="24.95" customHeight="1">
      <c r="A15" s="227" t="s">
        <v>277</v>
      </c>
      <c r="B15" s="228"/>
      <c r="C15" s="473">
        <v>21435.833999999999</v>
      </c>
      <c r="D15" s="476">
        <v>475711.31599999999</v>
      </c>
      <c r="E15" s="481">
        <v>105.47494798051011</v>
      </c>
      <c r="F15" s="481">
        <v>35.11</v>
      </c>
      <c r="G15" s="481">
        <v>108.4</v>
      </c>
      <c r="I15" s="321"/>
      <c r="J15" s="314"/>
      <c r="K15" s="317"/>
      <c r="L15" s="323"/>
      <c r="M15" s="321"/>
    </row>
    <row r="16" spans="1:13" ht="24.95" customHeight="1">
      <c r="A16" s="229"/>
      <c r="B16" s="230" t="s">
        <v>47</v>
      </c>
      <c r="C16" s="474">
        <v>21407.903999999999</v>
      </c>
      <c r="D16" s="474">
        <v>475467.61200000002</v>
      </c>
      <c r="E16" s="480">
        <v>105.46907492742316</v>
      </c>
      <c r="F16" s="480">
        <v>35.090000000000003</v>
      </c>
      <c r="G16" s="480">
        <v>108.41</v>
      </c>
      <c r="J16" s="314"/>
      <c r="K16" s="316"/>
      <c r="L16" s="323"/>
      <c r="M16" s="321"/>
    </row>
    <row r="17" spans="1:13" ht="24.95" customHeight="1">
      <c r="A17" s="229"/>
      <c r="B17" s="230" t="s">
        <v>46</v>
      </c>
      <c r="C17" s="474">
        <v>0</v>
      </c>
      <c r="D17" s="474">
        <v>0</v>
      </c>
      <c r="E17" s="474">
        <v>0</v>
      </c>
      <c r="F17" s="474">
        <v>0</v>
      </c>
      <c r="G17" s="474">
        <v>0</v>
      </c>
      <c r="J17" s="314"/>
      <c r="K17" s="316"/>
      <c r="L17" s="323"/>
      <c r="M17" s="321"/>
    </row>
    <row r="18" spans="1:13" ht="24.95" customHeight="1">
      <c r="A18" s="229"/>
      <c r="B18" s="230" t="s">
        <v>82</v>
      </c>
      <c r="C18" s="475">
        <v>27.93</v>
      </c>
      <c r="D18" s="474">
        <v>243.70400000000001</v>
      </c>
      <c r="E18" s="480">
        <v>110.17751479289942</v>
      </c>
      <c r="F18" s="480">
        <v>58.98</v>
      </c>
      <c r="G18" s="480">
        <v>90.42</v>
      </c>
      <c r="J18" s="314"/>
      <c r="K18" s="320"/>
      <c r="L18" s="323"/>
      <c r="M18" s="321"/>
    </row>
    <row r="19" spans="1:13" ht="22.5" customHeight="1">
      <c r="A19" s="229"/>
      <c r="B19" s="230" t="s">
        <v>48</v>
      </c>
      <c r="C19" s="474">
        <v>0</v>
      </c>
      <c r="D19" s="474">
        <v>0</v>
      </c>
      <c r="E19" s="474">
        <v>0</v>
      </c>
      <c r="F19" s="474">
        <v>0</v>
      </c>
      <c r="G19" s="474">
        <v>0</v>
      </c>
      <c r="J19" s="314"/>
      <c r="K19" s="316"/>
      <c r="L19" s="323"/>
      <c r="M19" s="321"/>
    </row>
    <row r="20" spans="1:13" ht="24.95" customHeight="1">
      <c r="A20" s="672" t="s">
        <v>49</v>
      </c>
      <c r="B20" s="672"/>
      <c r="C20" s="473"/>
      <c r="D20" s="473"/>
      <c r="E20" s="478"/>
      <c r="F20" s="478"/>
      <c r="G20" s="478"/>
      <c r="J20" s="314"/>
      <c r="K20" s="314"/>
      <c r="L20" s="323"/>
      <c r="M20" s="321"/>
    </row>
    <row r="21" spans="1:13" s="233" customFormat="1" ht="24.95" customHeight="1">
      <c r="A21" s="227" t="s">
        <v>63</v>
      </c>
      <c r="B21" s="228"/>
      <c r="C21" s="476">
        <v>2091.2049999999999</v>
      </c>
      <c r="D21" s="476">
        <v>14520.174000000001</v>
      </c>
      <c r="E21" s="481">
        <v>110.52699453655886</v>
      </c>
      <c r="F21" s="481">
        <v>91.27</v>
      </c>
      <c r="G21" s="481">
        <v>114.07</v>
      </c>
      <c r="H21" s="321"/>
      <c r="I21" s="324"/>
      <c r="J21" s="314"/>
      <c r="K21" s="317"/>
      <c r="L21" s="323"/>
      <c r="M21" s="321"/>
    </row>
    <row r="22" spans="1:13" ht="24.95" customHeight="1">
      <c r="A22" s="229"/>
      <c r="B22" s="230" t="s">
        <v>47</v>
      </c>
      <c r="C22" s="474">
        <v>984.52</v>
      </c>
      <c r="D22" s="474">
        <v>8018.1059999999998</v>
      </c>
      <c r="E22" s="480">
        <v>118.42011886275694</v>
      </c>
      <c r="F22" s="480">
        <v>73.98</v>
      </c>
      <c r="G22" s="480">
        <v>108.82</v>
      </c>
      <c r="J22" s="314"/>
      <c r="K22" s="316"/>
      <c r="L22" s="323"/>
      <c r="M22" s="321"/>
    </row>
    <row r="23" spans="1:13" ht="24.95" customHeight="1">
      <c r="A23" s="229"/>
      <c r="B23" s="230" t="s">
        <v>46</v>
      </c>
      <c r="C23" s="474">
        <v>0</v>
      </c>
      <c r="D23" s="474">
        <v>0</v>
      </c>
      <c r="E23" s="474">
        <v>0</v>
      </c>
      <c r="F23" s="474">
        <v>0</v>
      </c>
      <c r="G23" s="474">
        <v>0</v>
      </c>
      <c r="J23" s="314"/>
      <c r="K23" s="316"/>
      <c r="L23" s="323"/>
      <c r="M23" s="321"/>
    </row>
    <row r="24" spans="1:13" ht="24.95" customHeight="1">
      <c r="A24" s="229"/>
      <c r="B24" s="230" t="s">
        <v>82</v>
      </c>
      <c r="C24" s="474">
        <v>1106.6849999999999</v>
      </c>
      <c r="D24" s="474">
        <v>6502.0680000000002</v>
      </c>
      <c r="E24" s="480">
        <v>104.34006629884259</v>
      </c>
      <c r="F24" s="480">
        <v>115.22</v>
      </c>
      <c r="G24" s="480">
        <v>121.28</v>
      </c>
      <c r="J24" s="314"/>
      <c r="K24" s="316"/>
      <c r="L24" s="323"/>
      <c r="M24" s="321"/>
    </row>
    <row r="25" spans="1:13" ht="24.95" customHeight="1">
      <c r="A25" s="229"/>
      <c r="B25" s="230" t="s">
        <v>48</v>
      </c>
      <c r="C25" s="474">
        <v>0</v>
      </c>
      <c r="D25" s="474">
        <v>0</v>
      </c>
      <c r="E25" s="474">
        <v>0</v>
      </c>
      <c r="F25" s="474">
        <v>0</v>
      </c>
      <c r="G25" s="474">
        <v>0</v>
      </c>
      <c r="J25" s="314"/>
      <c r="K25" s="316"/>
      <c r="L25" s="323"/>
      <c r="M25" s="321"/>
    </row>
    <row r="26" spans="1:13" ht="24.95" customHeight="1">
      <c r="A26" s="227" t="s">
        <v>278</v>
      </c>
      <c r="B26" s="228"/>
      <c r="C26" s="473">
        <v>149692.122</v>
      </c>
      <c r="D26" s="473">
        <v>1062034.294</v>
      </c>
      <c r="E26" s="478">
        <v>105.30222051019142</v>
      </c>
      <c r="F26" s="478">
        <v>91</v>
      </c>
      <c r="G26" s="478">
        <v>113.63</v>
      </c>
      <c r="I26" s="318"/>
      <c r="J26" s="314"/>
      <c r="K26" s="314"/>
      <c r="L26" s="323"/>
      <c r="M26" s="321"/>
    </row>
    <row r="27" spans="1:13" ht="24.95" customHeight="1">
      <c r="A27" s="229"/>
      <c r="B27" s="230" t="s">
        <v>47</v>
      </c>
      <c r="C27" s="474">
        <v>50106.074999999997</v>
      </c>
      <c r="D27" s="474">
        <v>425237.62099999998</v>
      </c>
      <c r="E27" s="480">
        <v>114.86849724830456</v>
      </c>
      <c r="F27" s="480">
        <v>70.69</v>
      </c>
      <c r="G27" s="480">
        <v>107.31</v>
      </c>
      <c r="J27" s="314"/>
      <c r="K27" s="316"/>
      <c r="L27" s="323"/>
      <c r="M27" s="321"/>
    </row>
    <row r="28" spans="1:13" ht="24.95" customHeight="1">
      <c r="A28" s="229"/>
      <c r="B28" s="230" t="s">
        <v>46</v>
      </c>
      <c r="C28" s="474">
        <v>0</v>
      </c>
      <c r="D28" s="474">
        <v>0</v>
      </c>
      <c r="E28" s="474">
        <v>0</v>
      </c>
      <c r="F28" s="474">
        <v>0</v>
      </c>
      <c r="G28" s="474">
        <v>0</v>
      </c>
      <c r="J28" s="314"/>
      <c r="K28" s="316"/>
      <c r="L28" s="323"/>
      <c r="M28" s="321"/>
    </row>
    <row r="29" spans="1:13" ht="24.95" customHeight="1">
      <c r="A29" s="229"/>
      <c r="B29" s="230" t="s">
        <v>82</v>
      </c>
      <c r="C29" s="477">
        <v>99586.047000000006</v>
      </c>
      <c r="D29" s="477">
        <v>636796.67299999995</v>
      </c>
      <c r="E29" s="480">
        <v>101.06730662737291</v>
      </c>
      <c r="F29" s="480">
        <v>106.38</v>
      </c>
      <c r="G29" s="482">
        <v>118.28</v>
      </c>
      <c r="J29" s="314"/>
      <c r="K29" s="325"/>
      <c r="L29" s="323"/>
      <c r="M29" s="321"/>
    </row>
    <row r="30" spans="1:13" ht="24.95" customHeight="1">
      <c r="A30" s="229"/>
      <c r="B30" s="230" t="s">
        <v>48</v>
      </c>
      <c r="C30" s="474">
        <v>0</v>
      </c>
      <c r="D30" s="474">
        <v>0</v>
      </c>
      <c r="E30" s="474">
        <v>0</v>
      </c>
      <c r="F30" s="474">
        <v>0</v>
      </c>
      <c r="G30" s="474">
        <v>0</v>
      </c>
      <c r="J30" s="314"/>
      <c r="K30" s="316"/>
      <c r="L30" s="326"/>
    </row>
    <row r="31" spans="1:13" ht="24.95" customHeight="1">
      <c r="A31" s="217"/>
      <c r="B31" s="217"/>
      <c r="C31" s="398"/>
      <c r="D31" s="398"/>
      <c r="E31" s="398"/>
      <c r="F31" s="399"/>
      <c r="G31" s="399"/>
    </row>
    <row r="32" spans="1:13" ht="18" customHeight="1">
      <c r="A32" s="217"/>
      <c r="B32" s="217"/>
      <c r="C32" s="319"/>
      <c r="D32" s="319"/>
      <c r="E32" s="319"/>
      <c r="F32" s="322"/>
      <c r="G32" s="322"/>
    </row>
    <row r="33" spans="1:7" ht="18" customHeight="1">
      <c r="A33" s="217"/>
      <c r="B33" s="217"/>
      <c r="C33" s="319"/>
      <c r="D33" s="319"/>
      <c r="E33" s="319"/>
      <c r="F33" s="322"/>
      <c r="G33" s="322"/>
    </row>
    <row r="34" spans="1:7" ht="18" customHeight="1">
      <c r="A34" s="217"/>
      <c r="B34" s="217"/>
      <c r="C34" s="319"/>
      <c r="D34" s="319"/>
      <c r="E34" s="319"/>
      <c r="F34" s="322"/>
      <c r="G34" s="322"/>
    </row>
    <row r="35" spans="1:7" ht="18" customHeight="1">
      <c r="A35" s="217"/>
      <c r="B35" s="217"/>
      <c r="C35" s="319"/>
      <c r="D35" s="319"/>
      <c r="E35" s="319"/>
      <c r="F35" s="322"/>
      <c r="G35" s="322"/>
    </row>
    <row r="36" spans="1:7">
      <c r="A36" s="217"/>
      <c r="B36" s="217"/>
      <c r="C36" s="319"/>
      <c r="D36" s="319"/>
      <c r="E36" s="319"/>
      <c r="F36" s="322"/>
      <c r="G36" s="322"/>
    </row>
    <row r="37" spans="1:7">
      <c r="A37" s="217"/>
      <c r="B37" s="217"/>
      <c r="C37" s="319"/>
      <c r="D37" s="319"/>
      <c r="E37" s="319"/>
      <c r="F37" s="322"/>
      <c r="G37" s="322"/>
    </row>
    <row r="38" spans="1:7">
      <c r="A38" s="217"/>
      <c r="B38" s="217"/>
      <c r="C38" s="319"/>
      <c r="D38" s="319"/>
      <c r="E38" s="319"/>
      <c r="F38" s="322"/>
      <c r="G38" s="322"/>
    </row>
    <row r="39" spans="1:7">
      <c r="A39" s="217"/>
      <c r="B39" s="217"/>
      <c r="C39" s="319"/>
      <c r="D39" s="319"/>
      <c r="E39" s="319"/>
      <c r="F39" s="322"/>
      <c r="G39" s="322"/>
    </row>
    <row r="40" spans="1:7">
      <c r="A40" s="217"/>
      <c r="B40" s="217"/>
      <c r="C40" s="319"/>
      <c r="D40" s="319"/>
      <c r="E40" s="319"/>
      <c r="F40" s="322"/>
      <c r="G40" s="322"/>
    </row>
    <row r="41" spans="1:7">
      <c r="A41" s="217"/>
      <c r="B41" s="217"/>
      <c r="C41" s="319"/>
      <c r="D41" s="319"/>
      <c r="E41" s="319"/>
      <c r="F41" s="322"/>
      <c r="G41" s="322"/>
    </row>
    <row r="42" spans="1:7">
      <c r="A42" s="217"/>
      <c r="B42" s="217"/>
      <c r="C42" s="319"/>
      <c r="D42" s="319"/>
      <c r="E42" s="319"/>
      <c r="F42" s="322"/>
      <c r="G42" s="322"/>
    </row>
    <row r="43" spans="1:7">
      <c r="A43" s="217"/>
      <c r="B43" s="217"/>
      <c r="C43" s="319"/>
      <c r="D43" s="319"/>
      <c r="E43" s="319"/>
      <c r="F43" s="322"/>
      <c r="G43" s="322"/>
    </row>
    <row r="44" spans="1:7">
      <c r="A44" s="217"/>
      <c r="B44" s="217"/>
      <c r="C44" s="319"/>
      <c r="D44" s="319"/>
      <c r="E44" s="319"/>
      <c r="F44" s="322"/>
      <c r="G44" s="322"/>
    </row>
    <row r="45" spans="1:7">
      <c r="A45" s="217"/>
      <c r="B45" s="217"/>
      <c r="C45" s="319"/>
      <c r="D45" s="319"/>
      <c r="E45" s="319"/>
      <c r="F45" s="322"/>
      <c r="G45" s="322"/>
    </row>
    <row r="46" spans="1:7">
      <c r="A46" s="217"/>
      <c r="B46" s="217"/>
      <c r="C46" s="319"/>
      <c r="D46" s="319"/>
      <c r="E46" s="319"/>
      <c r="F46" s="322"/>
      <c r="G46" s="322"/>
    </row>
    <row r="47" spans="1:7">
      <c r="A47" s="217"/>
      <c r="B47" s="217"/>
      <c r="C47" s="319"/>
      <c r="D47" s="319"/>
      <c r="E47" s="319"/>
      <c r="F47" s="322"/>
      <c r="G47" s="322"/>
    </row>
    <row r="48" spans="1:7">
      <c r="A48" s="217"/>
      <c r="B48" s="217"/>
      <c r="C48" s="217"/>
      <c r="D48" s="217"/>
      <c r="E48" s="217"/>
      <c r="F48" s="322"/>
      <c r="G48" s="322"/>
    </row>
    <row r="49" spans="1:7">
      <c r="A49" s="217"/>
      <c r="B49" s="217"/>
      <c r="C49" s="217"/>
      <c r="D49" s="217"/>
      <c r="E49" s="217"/>
      <c r="F49" s="322"/>
      <c r="G49" s="322"/>
    </row>
    <row r="50" spans="1:7">
      <c r="A50" s="217"/>
      <c r="B50" s="217"/>
      <c r="C50" s="217"/>
      <c r="D50" s="217"/>
      <c r="E50" s="217"/>
      <c r="F50" s="322"/>
      <c r="G50" s="322"/>
    </row>
    <row r="51" spans="1:7">
      <c r="A51" s="217"/>
      <c r="B51" s="217"/>
      <c r="C51" s="217"/>
      <c r="D51" s="217"/>
      <c r="E51" s="217"/>
      <c r="F51" s="322"/>
      <c r="G51" s="322"/>
    </row>
    <row r="52" spans="1:7">
      <c r="A52" s="217"/>
      <c r="B52" s="217"/>
      <c r="C52" s="217"/>
      <c r="D52" s="217"/>
      <c r="E52" s="217"/>
      <c r="F52" s="322"/>
      <c r="G52" s="322"/>
    </row>
    <row r="53" spans="1:7">
      <c r="A53" s="217"/>
      <c r="B53" s="217"/>
      <c r="C53" s="217"/>
      <c r="D53" s="217"/>
      <c r="E53" s="217"/>
      <c r="F53" s="322"/>
      <c r="G53" s="322"/>
    </row>
    <row r="54" spans="1:7">
      <c r="A54" s="217"/>
      <c r="B54" s="217"/>
      <c r="C54" s="217"/>
      <c r="D54" s="217"/>
      <c r="E54" s="217"/>
      <c r="F54" s="322"/>
      <c r="G54" s="322"/>
    </row>
    <row r="55" spans="1:7">
      <c r="A55" s="217"/>
      <c r="B55" s="217"/>
      <c r="C55" s="217"/>
      <c r="D55" s="217"/>
      <c r="E55" s="217"/>
      <c r="F55" s="322"/>
      <c r="G55" s="322"/>
    </row>
    <row r="56" spans="1:7">
      <c r="A56" s="217"/>
      <c r="B56" s="217"/>
      <c r="C56" s="217"/>
      <c r="D56" s="217"/>
      <c r="E56" s="217"/>
      <c r="F56" s="322"/>
      <c r="G56" s="322"/>
    </row>
    <row r="57" spans="1:7">
      <c r="A57" s="217"/>
      <c r="B57" s="217"/>
      <c r="C57" s="217"/>
      <c r="D57" s="217"/>
      <c r="E57" s="217"/>
      <c r="F57" s="322"/>
      <c r="G57" s="322"/>
    </row>
    <row r="58" spans="1:7">
      <c r="A58" s="217"/>
      <c r="B58" s="217"/>
      <c r="C58" s="217"/>
      <c r="D58" s="217"/>
      <c r="E58" s="217"/>
      <c r="F58" s="322"/>
      <c r="G58" s="322"/>
    </row>
    <row r="59" spans="1:7">
      <c r="A59" s="217"/>
      <c r="B59" s="217"/>
      <c r="C59" s="217"/>
      <c r="D59" s="217"/>
      <c r="E59" s="217"/>
      <c r="F59" s="322"/>
      <c r="G59" s="322"/>
    </row>
    <row r="60" spans="1:7">
      <c r="A60" s="217"/>
      <c r="B60" s="217"/>
      <c r="C60" s="217"/>
      <c r="D60" s="217"/>
      <c r="E60" s="217"/>
      <c r="F60" s="322"/>
      <c r="G60" s="322"/>
    </row>
    <row r="61" spans="1:7">
      <c r="A61" s="217"/>
      <c r="B61" s="217"/>
      <c r="C61" s="217"/>
      <c r="D61" s="217"/>
      <c r="E61" s="217"/>
      <c r="F61" s="322"/>
      <c r="G61" s="322"/>
    </row>
    <row r="62" spans="1:7">
      <c r="A62" s="217"/>
      <c r="B62" s="217"/>
      <c r="C62" s="217"/>
      <c r="D62" s="217"/>
      <c r="E62" s="217"/>
      <c r="F62" s="322"/>
      <c r="G62" s="322"/>
    </row>
    <row r="63" spans="1:7">
      <c r="A63" s="217"/>
      <c r="B63" s="217"/>
      <c r="C63" s="217"/>
      <c r="D63" s="217"/>
      <c r="E63" s="217"/>
      <c r="F63" s="322"/>
      <c r="G63" s="322"/>
    </row>
    <row r="64" spans="1:7">
      <c r="A64" s="217"/>
      <c r="B64" s="217"/>
      <c r="C64" s="217"/>
      <c r="D64" s="217"/>
      <c r="E64" s="217"/>
      <c r="F64" s="322"/>
      <c r="G64" s="322"/>
    </row>
    <row r="65" spans="1:7">
      <c r="A65" s="217"/>
      <c r="B65" s="217"/>
      <c r="C65" s="217"/>
      <c r="D65" s="217"/>
      <c r="E65" s="217"/>
      <c r="F65" s="322"/>
      <c r="G65" s="322"/>
    </row>
    <row r="66" spans="1:7">
      <c r="A66" s="217"/>
      <c r="B66" s="217"/>
      <c r="C66" s="217"/>
      <c r="D66" s="217"/>
      <c r="E66" s="217"/>
      <c r="F66" s="322"/>
      <c r="G66" s="322"/>
    </row>
    <row r="67" spans="1:7">
      <c r="A67" s="217"/>
      <c r="B67" s="217"/>
      <c r="C67" s="217"/>
      <c r="D67" s="217"/>
      <c r="E67" s="217"/>
      <c r="F67" s="322"/>
      <c r="G67" s="322"/>
    </row>
    <row r="68" spans="1:7">
      <c r="A68" s="217"/>
      <c r="B68" s="217"/>
      <c r="C68" s="217"/>
      <c r="D68" s="217"/>
      <c r="E68" s="217"/>
      <c r="F68" s="322"/>
      <c r="G68" s="322"/>
    </row>
    <row r="69" spans="1:7">
      <c r="A69" s="217"/>
      <c r="B69" s="217"/>
      <c r="C69" s="217"/>
      <c r="D69" s="217"/>
      <c r="E69" s="217"/>
      <c r="F69" s="322"/>
      <c r="G69" s="322"/>
    </row>
    <row r="70" spans="1:7">
      <c r="A70" s="217"/>
      <c r="B70" s="217"/>
      <c r="C70" s="217"/>
      <c r="D70" s="217"/>
      <c r="E70" s="217"/>
      <c r="F70" s="322"/>
      <c r="G70" s="322"/>
    </row>
    <row r="71" spans="1:7">
      <c r="A71" s="217"/>
      <c r="B71" s="217"/>
      <c r="C71" s="217"/>
      <c r="D71" s="217"/>
      <c r="E71" s="217"/>
      <c r="F71" s="322"/>
      <c r="G71" s="322"/>
    </row>
    <row r="72" spans="1:7">
      <c r="A72" s="217"/>
      <c r="B72" s="217"/>
      <c r="C72" s="217"/>
      <c r="D72" s="217"/>
      <c r="E72" s="217"/>
      <c r="F72" s="322"/>
      <c r="G72" s="322"/>
    </row>
    <row r="73" spans="1:7">
      <c r="A73" s="217"/>
      <c r="B73" s="217"/>
      <c r="C73" s="217"/>
      <c r="D73" s="217"/>
      <c r="E73" s="217"/>
      <c r="F73" s="217"/>
      <c r="G73" s="217"/>
    </row>
    <row r="74" spans="1:7">
      <c r="A74" s="217"/>
      <c r="B74" s="217"/>
      <c r="C74" s="217"/>
      <c r="D74" s="217"/>
      <c r="E74" s="217"/>
      <c r="F74" s="217"/>
      <c r="G74" s="217"/>
    </row>
    <row r="75" spans="1:7">
      <c r="A75" s="217"/>
      <c r="B75" s="217"/>
      <c r="C75" s="217"/>
      <c r="D75" s="217"/>
      <c r="E75" s="217"/>
      <c r="F75" s="217"/>
      <c r="G75" s="217"/>
    </row>
    <row r="76" spans="1:7">
      <c r="A76" s="217"/>
      <c r="B76" s="217"/>
      <c r="C76" s="217"/>
      <c r="D76" s="217"/>
      <c r="E76" s="217"/>
      <c r="F76" s="217"/>
      <c r="G76" s="217"/>
    </row>
    <row r="77" spans="1:7">
      <c r="A77" s="217"/>
      <c r="B77" s="217"/>
      <c r="C77" s="217"/>
      <c r="D77" s="217"/>
      <c r="E77" s="217"/>
      <c r="F77" s="217"/>
      <c r="G77" s="217"/>
    </row>
    <row r="78" spans="1:7">
      <c r="A78" s="217"/>
      <c r="B78" s="217"/>
      <c r="C78" s="217"/>
      <c r="D78" s="217"/>
      <c r="E78" s="217"/>
      <c r="F78" s="217"/>
      <c r="G78" s="217"/>
    </row>
    <row r="79" spans="1:7">
      <c r="A79" s="217"/>
      <c r="B79" s="217"/>
      <c r="C79" s="217"/>
      <c r="D79" s="217"/>
      <c r="E79" s="217"/>
      <c r="F79" s="217"/>
      <c r="G79" s="217"/>
    </row>
    <row r="80" spans="1:7">
      <c r="A80" s="217"/>
      <c r="B80" s="217"/>
      <c r="C80" s="217"/>
      <c r="D80" s="217"/>
      <c r="E80" s="217"/>
      <c r="F80" s="217"/>
      <c r="G80" s="217"/>
    </row>
    <row r="81" spans="1:7">
      <c r="A81" s="217"/>
      <c r="B81" s="217"/>
      <c r="C81" s="217"/>
      <c r="D81" s="217"/>
      <c r="E81" s="217"/>
      <c r="F81" s="217"/>
      <c r="G81" s="217"/>
    </row>
    <row r="82" spans="1:7">
      <c r="A82" s="217"/>
      <c r="B82" s="217"/>
      <c r="C82" s="217"/>
      <c r="D82" s="217"/>
      <c r="E82" s="217"/>
      <c r="F82" s="217"/>
      <c r="G82" s="217"/>
    </row>
    <row r="83" spans="1:7">
      <c r="A83" s="217"/>
      <c r="B83" s="217"/>
      <c r="C83" s="217"/>
      <c r="D83" s="217"/>
      <c r="E83" s="217"/>
      <c r="F83" s="217"/>
      <c r="G83" s="217"/>
    </row>
    <row r="84" spans="1:7">
      <c r="A84" s="217"/>
      <c r="B84" s="217"/>
      <c r="C84" s="217"/>
      <c r="D84" s="217"/>
      <c r="E84" s="217"/>
      <c r="F84" s="217"/>
      <c r="G84" s="217"/>
    </row>
    <row r="85" spans="1:7">
      <c r="A85" s="217"/>
      <c r="B85" s="217"/>
      <c r="C85" s="217"/>
      <c r="D85" s="217"/>
      <c r="E85" s="217"/>
      <c r="F85" s="217"/>
      <c r="G85" s="217"/>
    </row>
    <row r="86" spans="1:7">
      <c r="A86" s="217"/>
      <c r="B86" s="217"/>
      <c r="C86" s="217"/>
      <c r="D86" s="217"/>
      <c r="E86" s="217"/>
      <c r="F86" s="217"/>
      <c r="G86" s="217"/>
    </row>
    <row r="87" spans="1:7">
      <c r="A87" s="217"/>
      <c r="B87" s="217"/>
      <c r="C87" s="217"/>
      <c r="D87" s="217"/>
      <c r="E87" s="217"/>
      <c r="F87" s="217"/>
      <c r="G87" s="217"/>
    </row>
    <row r="88" spans="1:7">
      <c r="A88" s="217"/>
      <c r="B88" s="217"/>
      <c r="C88" s="217"/>
      <c r="D88" s="217"/>
      <c r="E88" s="217"/>
      <c r="F88" s="217"/>
      <c r="G88" s="217"/>
    </row>
    <row r="89" spans="1:7">
      <c r="A89" s="217"/>
      <c r="B89" s="217"/>
      <c r="C89" s="217"/>
      <c r="D89" s="217"/>
      <c r="E89" s="217"/>
      <c r="F89" s="217"/>
      <c r="G89" s="217"/>
    </row>
    <row r="90" spans="1:7">
      <c r="A90" s="217"/>
      <c r="B90" s="217"/>
      <c r="C90" s="217"/>
      <c r="D90" s="217"/>
      <c r="E90" s="217"/>
      <c r="F90" s="217"/>
      <c r="G90" s="217"/>
    </row>
    <row r="91" spans="1:7">
      <c r="A91" s="217"/>
      <c r="B91" s="217"/>
      <c r="C91" s="217"/>
      <c r="D91" s="217"/>
      <c r="E91" s="217"/>
      <c r="F91" s="217"/>
      <c r="G91" s="217"/>
    </row>
    <row r="92" spans="1:7">
      <c r="A92" s="217"/>
      <c r="B92" s="217"/>
      <c r="C92" s="217"/>
      <c r="D92" s="217"/>
      <c r="E92" s="217"/>
      <c r="F92" s="217"/>
      <c r="G92" s="217"/>
    </row>
    <row r="93" spans="1:7">
      <c r="A93" s="217"/>
      <c r="B93" s="217"/>
      <c r="C93" s="217"/>
      <c r="D93" s="217"/>
      <c r="E93" s="217"/>
      <c r="F93" s="217"/>
      <c r="G93" s="217"/>
    </row>
    <row r="94" spans="1:7">
      <c r="A94" s="217"/>
      <c r="B94" s="217"/>
      <c r="C94" s="217"/>
      <c r="D94" s="217"/>
      <c r="E94" s="217"/>
      <c r="F94" s="217"/>
      <c r="G94" s="217"/>
    </row>
    <row r="95" spans="1:7">
      <c r="A95" s="217"/>
      <c r="B95" s="217"/>
      <c r="C95" s="217"/>
      <c r="D95" s="217"/>
      <c r="E95" s="217"/>
      <c r="F95" s="217"/>
      <c r="G95" s="217"/>
    </row>
    <row r="96" spans="1:7">
      <c r="A96" s="217"/>
      <c r="B96" s="217"/>
      <c r="C96" s="217"/>
      <c r="D96" s="217"/>
      <c r="E96" s="217"/>
      <c r="F96" s="217"/>
      <c r="G96" s="217"/>
    </row>
    <row r="97" spans="1:7">
      <c r="A97" s="217"/>
      <c r="B97" s="217"/>
      <c r="C97" s="217"/>
      <c r="D97" s="217"/>
      <c r="E97" s="217"/>
      <c r="F97" s="217"/>
      <c r="G97" s="217"/>
    </row>
    <row r="98" spans="1:7">
      <c r="A98" s="217"/>
      <c r="B98" s="217"/>
      <c r="C98" s="217"/>
      <c r="D98" s="217"/>
      <c r="E98" s="217"/>
      <c r="F98" s="217"/>
      <c r="G98" s="217"/>
    </row>
    <row r="99" spans="1:7">
      <c r="A99" s="217"/>
      <c r="B99" s="217"/>
      <c r="C99" s="217"/>
      <c r="D99" s="217"/>
      <c r="E99" s="217"/>
      <c r="F99" s="217"/>
      <c r="G99" s="217"/>
    </row>
    <row r="100" spans="1:7">
      <c r="A100" s="217"/>
      <c r="B100" s="217"/>
      <c r="C100" s="217"/>
      <c r="D100" s="217"/>
      <c r="E100" s="217"/>
      <c r="F100" s="217"/>
      <c r="G100" s="217"/>
    </row>
    <row r="101" spans="1:7">
      <c r="A101" s="217"/>
      <c r="B101" s="217"/>
      <c r="C101" s="217"/>
      <c r="D101" s="217"/>
      <c r="E101" s="217"/>
      <c r="F101" s="217"/>
      <c r="G101" s="217"/>
    </row>
    <row r="102" spans="1:7">
      <c r="A102" s="217"/>
      <c r="B102" s="217"/>
      <c r="C102" s="217"/>
      <c r="D102" s="217"/>
      <c r="E102" s="217"/>
      <c r="F102" s="217"/>
      <c r="G102" s="217"/>
    </row>
    <row r="103" spans="1:7">
      <c r="A103" s="217"/>
      <c r="B103" s="217"/>
      <c r="C103" s="217"/>
      <c r="D103" s="217"/>
      <c r="E103" s="217"/>
      <c r="F103" s="217"/>
      <c r="G103" s="217"/>
    </row>
    <row r="104" spans="1:7">
      <c r="A104" s="217"/>
      <c r="B104" s="217"/>
      <c r="C104" s="217"/>
      <c r="D104" s="217"/>
      <c r="E104" s="217"/>
      <c r="F104" s="217"/>
      <c r="G104" s="217"/>
    </row>
    <row r="105" spans="1:7">
      <c r="A105" s="217"/>
      <c r="B105" s="217"/>
      <c r="C105" s="217"/>
      <c r="D105" s="217"/>
      <c r="E105" s="217"/>
      <c r="F105" s="217"/>
      <c r="G105" s="217"/>
    </row>
    <row r="106" spans="1:7">
      <c r="A106" s="217"/>
      <c r="B106" s="217"/>
      <c r="C106" s="217"/>
      <c r="D106" s="217"/>
      <c r="E106" s="217"/>
      <c r="F106" s="217"/>
      <c r="G106" s="217"/>
    </row>
    <row r="107" spans="1:7">
      <c r="A107" s="217"/>
      <c r="B107" s="217"/>
      <c r="C107" s="217"/>
      <c r="D107" s="217"/>
      <c r="E107" s="217"/>
      <c r="F107" s="217"/>
      <c r="G107" s="217"/>
    </row>
    <row r="108" spans="1:7">
      <c r="A108" s="217"/>
      <c r="B108" s="217"/>
      <c r="C108" s="217"/>
      <c r="D108" s="217"/>
      <c r="E108" s="217"/>
      <c r="F108" s="217"/>
      <c r="G108" s="217"/>
    </row>
    <row r="109" spans="1:7">
      <c r="A109" s="217"/>
      <c r="B109" s="217"/>
      <c r="C109" s="217"/>
      <c r="D109" s="217"/>
      <c r="E109" s="217"/>
      <c r="F109" s="217"/>
      <c r="G109" s="217"/>
    </row>
    <row r="110" spans="1:7">
      <c r="A110" s="217"/>
      <c r="B110" s="217"/>
      <c r="C110" s="217"/>
      <c r="D110" s="217"/>
      <c r="E110" s="217"/>
      <c r="F110" s="217"/>
      <c r="G110" s="217"/>
    </row>
    <row r="111" spans="1:7">
      <c r="A111" s="217"/>
      <c r="B111" s="217"/>
      <c r="C111" s="217"/>
      <c r="D111" s="217"/>
      <c r="E111" s="217"/>
      <c r="F111" s="217"/>
      <c r="G111" s="217"/>
    </row>
    <row r="112" spans="1:7">
      <c r="A112" s="217"/>
      <c r="B112" s="217"/>
      <c r="C112" s="217"/>
      <c r="D112" s="217"/>
      <c r="E112" s="217"/>
      <c r="F112" s="217"/>
      <c r="G112" s="217"/>
    </row>
    <row r="113" spans="1:7">
      <c r="A113" s="217"/>
      <c r="B113" s="217"/>
      <c r="C113" s="217"/>
      <c r="D113" s="217"/>
      <c r="E113" s="217"/>
      <c r="F113" s="217"/>
      <c r="G113" s="217"/>
    </row>
    <row r="114" spans="1:7">
      <c r="A114" s="217"/>
      <c r="B114" s="217"/>
      <c r="C114" s="217"/>
      <c r="D114" s="217"/>
      <c r="E114" s="217"/>
      <c r="F114" s="217"/>
      <c r="G114" s="217"/>
    </row>
    <row r="115" spans="1:7">
      <c r="A115" s="217"/>
      <c r="B115" s="217"/>
      <c r="C115" s="217"/>
      <c r="D115" s="217"/>
      <c r="E115" s="217"/>
      <c r="F115" s="217"/>
      <c r="G115" s="217"/>
    </row>
    <row r="116" spans="1:7">
      <c r="A116" s="217"/>
      <c r="B116" s="217"/>
      <c r="C116" s="217"/>
      <c r="D116" s="217"/>
      <c r="E116" s="217"/>
      <c r="F116" s="217"/>
      <c r="G116" s="217"/>
    </row>
    <row r="117" spans="1:7">
      <c r="A117" s="217"/>
      <c r="B117" s="217"/>
      <c r="C117" s="217"/>
      <c r="D117" s="217"/>
      <c r="E117" s="217"/>
      <c r="F117" s="217"/>
      <c r="G117" s="217"/>
    </row>
    <row r="118" spans="1:7">
      <c r="A118" s="217"/>
      <c r="B118" s="217"/>
      <c r="C118" s="217"/>
      <c r="D118" s="217"/>
      <c r="E118" s="217"/>
      <c r="F118" s="217"/>
      <c r="G118" s="217"/>
    </row>
    <row r="119" spans="1:7">
      <c r="A119" s="217"/>
      <c r="B119" s="217"/>
      <c r="C119" s="217"/>
      <c r="D119" s="217"/>
      <c r="E119" s="217"/>
      <c r="F119" s="217"/>
      <c r="G119" s="217"/>
    </row>
    <row r="120" spans="1:7">
      <c r="A120" s="217"/>
      <c r="B120" s="217"/>
      <c r="C120" s="217"/>
      <c r="D120" s="217"/>
      <c r="E120" s="217"/>
      <c r="F120" s="217"/>
      <c r="G120" s="217"/>
    </row>
    <row r="121" spans="1:7">
      <c r="A121" s="217"/>
      <c r="B121" s="217"/>
      <c r="C121" s="217"/>
      <c r="D121" s="217"/>
      <c r="E121" s="217"/>
      <c r="F121" s="217"/>
      <c r="G121" s="217"/>
    </row>
    <row r="122" spans="1:7">
      <c r="A122" s="217"/>
      <c r="B122" s="217"/>
      <c r="C122" s="217"/>
      <c r="D122" s="217"/>
      <c r="E122" s="217"/>
      <c r="F122" s="217"/>
      <c r="G122" s="217"/>
    </row>
    <row r="123" spans="1:7">
      <c r="A123" s="217"/>
      <c r="B123" s="217"/>
      <c r="C123" s="217"/>
      <c r="D123" s="217"/>
      <c r="E123" s="217"/>
      <c r="F123" s="217"/>
      <c r="G123" s="217"/>
    </row>
    <row r="124" spans="1:7">
      <c r="A124" s="217"/>
      <c r="B124" s="217"/>
      <c r="C124" s="217"/>
      <c r="D124" s="217"/>
      <c r="E124" s="217"/>
      <c r="F124" s="217"/>
      <c r="G124" s="217"/>
    </row>
    <row r="125" spans="1:7">
      <c r="A125" s="217"/>
      <c r="B125" s="217"/>
      <c r="C125" s="217"/>
      <c r="D125" s="217"/>
      <c r="E125" s="217"/>
      <c r="F125" s="217"/>
      <c r="G125" s="217"/>
    </row>
    <row r="126" spans="1:7">
      <c r="A126" s="217"/>
      <c r="B126" s="217"/>
      <c r="C126" s="217"/>
      <c r="D126" s="217"/>
      <c r="E126" s="217"/>
      <c r="F126" s="217"/>
      <c r="G126" s="234"/>
    </row>
    <row r="127" spans="1:7">
      <c r="A127" s="234"/>
      <c r="B127" s="234"/>
      <c r="C127" s="234"/>
      <c r="D127" s="217"/>
      <c r="E127" s="217"/>
      <c r="F127" s="217"/>
      <c r="G127" s="234"/>
    </row>
    <row r="128" spans="1:7">
      <c r="A128" s="234"/>
      <c r="B128" s="234"/>
      <c r="C128" s="234"/>
      <c r="D128" s="217"/>
      <c r="E128" s="217"/>
      <c r="F128" s="217"/>
      <c r="G128" s="234"/>
    </row>
    <row r="129" spans="4:6">
      <c r="D129" s="217"/>
      <c r="E129" s="217"/>
      <c r="F129" s="217"/>
    </row>
    <row r="130" spans="4:6">
      <c r="D130" s="217"/>
      <c r="E130" s="217"/>
      <c r="F130" s="217"/>
    </row>
    <row r="131" spans="4:6">
      <c r="D131" s="217"/>
      <c r="E131" s="217"/>
      <c r="F131" s="217"/>
    </row>
    <row r="132" spans="4:6">
      <c r="D132" s="217"/>
      <c r="E132" s="217"/>
      <c r="F132" s="217"/>
    </row>
    <row r="133" spans="4:6">
      <c r="D133" s="217"/>
      <c r="E133" s="217"/>
      <c r="F133" s="217"/>
    </row>
    <row r="134" spans="4:6">
      <c r="D134" s="217"/>
      <c r="E134" s="217"/>
      <c r="F134" s="217"/>
    </row>
    <row r="135" spans="4:6">
      <c r="D135" s="217"/>
      <c r="E135" s="217"/>
      <c r="F135" s="217"/>
    </row>
    <row r="136" spans="4:6">
      <c r="D136" s="217"/>
      <c r="E136" s="217"/>
      <c r="F136" s="217"/>
    </row>
    <row r="137" spans="4:6">
      <c r="D137" s="217"/>
      <c r="E137" s="217"/>
      <c r="F137" s="217"/>
    </row>
    <row r="138" spans="4:6">
      <c r="D138" s="217"/>
      <c r="E138" s="217"/>
      <c r="F138" s="217"/>
    </row>
    <row r="139" spans="4:6">
      <c r="D139" s="217"/>
      <c r="E139" s="217"/>
      <c r="F139" s="217"/>
    </row>
    <row r="140" spans="4:6">
      <c r="D140" s="217"/>
      <c r="E140" s="217"/>
      <c r="F140" s="217"/>
    </row>
    <row r="141" spans="4:6">
      <c r="D141" s="217"/>
      <c r="E141" s="217"/>
      <c r="F141" s="217"/>
    </row>
    <row r="142" spans="4:6">
      <c r="D142" s="217"/>
      <c r="E142" s="217"/>
      <c r="F142" s="217"/>
    </row>
    <row r="143" spans="4:6">
      <c r="D143" s="217"/>
      <c r="E143" s="217"/>
      <c r="F143" s="217"/>
    </row>
    <row r="144" spans="4:6">
      <c r="D144" s="217"/>
      <c r="E144" s="217"/>
      <c r="F144" s="217"/>
    </row>
    <row r="145" spans="4:6">
      <c r="D145" s="217"/>
      <c r="E145" s="217"/>
      <c r="F145" s="217"/>
    </row>
    <row r="146" spans="4:6">
      <c r="D146" s="217"/>
      <c r="E146" s="217"/>
      <c r="F146" s="217"/>
    </row>
    <row r="147" spans="4:6">
      <c r="D147" s="217"/>
      <c r="E147" s="217"/>
      <c r="F147" s="217"/>
    </row>
    <row r="148" spans="4:6">
      <c r="D148" s="217"/>
      <c r="E148" s="217"/>
      <c r="F148" s="217"/>
    </row>
    <row r="149" spans="4:6">
      <c r="D149" s="217"/>
      <c r="E149" s="217"/>
      <c r="F149" s="217"/>
    </row>
    <row r="150" spans="4:6">
      <c r="D150" s="217"/>
      <c r="E150" s="217"/>
      <c r="F150" s="217"/>
    </row>
    <row r="151" spans="4:6">
      <c r="D151" s="217"/>
      <c r="E151" s="217"/>
      <c r="F151" s="217"/>
    </row>
    <row r="152" spans="4:6">
      <c r="D152" s="217"/>
      <c r="E152" s="217"/>
      <c r="F152" s="217"/>
    </row>
    <row r="153" spans="4:6">
      <c r="D153" s="217"/>
      <c r="E153" s="217"/>
      <c r="F153" s="217"/>
    </row>
    <row r="154" spans="4:6">
      <c r="D154" s="217"/>
      <c r="E154" s="217"/>
      <c r="F154" s="217"/>
    </row>
    <row r="155" spans="4:6">
      <c r="D155" s="217"/>
      <c r="E155" s="217"/>
      <c r="F155" s="217"/>
    </row>
    <row r="156" spans="4:6">
      <c r="D156" s="217"/>
      <c r="E156" s="217"/>
      <c r="F156" s="217"/>
    </row>
    <row r="157" spans="4:6">
      <c r="D157" s="217"/>
      <c r="E157" s="217"/>
      <c r="F157" s="217"/>
    </row>
    <row r="158" spans="4:6">
      <c r="D158" s="217"/>
      <c r="E158" s="217"/>
      <c r="F158" s="217"/>
    </row>
    <row r="159" spans="4:6">
      <c r="D159" s="217"/>
      <c r="E159" s="217"/>
      <c r="F159" s="217"/>
    </row>
    <row r="160" spans="4:6">
      <c r="D160" s="217"/>
      <c r="E160" s="217"/>
      <c r="F160" s="217"/>
    </row>
    <row r="161" spans="4:6">
      <c r="D161" s="217"/>
      <c r="E161" s="217"/>
      <c r="F161" s="217"/>
    </row>
    <row r="162" spans="4:6">
      <c r="D162" s="217"/>
      <c r="E162" s="217"/>
      <c r="F162" s="217"/>
    </row>
    <row r="163" spans="4:6">
      <c r="D163" s="217"/>
      <c r="E163" s="217"/>
      <c r="F163" s="217"/>
    </row>
    <row r="164" spans="4:6">
      <c r="D164" s="217"/>
      <c r="E164" s="217"/>
      <c r="F164" s="217"/>
    </row>
    <row r="165" spans="4:6">
      <c r="D165" s="217"/>
      <c r="E165" s="217"/>
      <c r="F165" s="217"/>
    </row>
    <row r="166" spans="4:6">
      <c r="D166" s="217"/>
      <c r="E166" s="217"/>
      <c r="F166" s="217"/>
    </row>
    <row r="167" spans="4:6">
      <c r="D167" s="217"/>
      <c r="E167" s="217"/>
      <c r="F167" s="217"/>
    </row>
    <row r="168" spans="4:6">
      <c r="D168" s="217"/>
      <c r="E168" s="217"/>
      <c r="F168" s="217"/>
    </row>
    <row r="169" spans="4:6">
      <c r="D169" s="217"/>
      <c r="E169" s="217"/>
      <c r="F169" s="217"/>
    </row>
    <row r="170" spans="4:6">
      <c r="D170" s="217"/>
      <c r="E170" s="217"/>
      <c r="F170" s="217"/>
    </row>
    <row r="171" spans="4:6">
      <c r="D171" s="217"/>
      <c r="E171" s="217"/>
      <c r="F171" s="217"/>
    </row>
    <row r="172" spans="4:6">
      <c r="D172" s="217"/>
      <c r="E172" s="217"/>
      <c r="F172" s="217"/>
    </row>
    <row r="173" spans="4:6">
      <c r="D173" s="217"/>
      <c r="E173" s="217"/>
      <c r="F173" s="217"/>
    </row>
    <row r="174" spans="4:6">
      <c r="D174" s="217"/>
      <c r="E174" s="217"/>
      <c r="F174" s="217"/>
    </row>
  </sheetData>
  <mergeCells count="3">
    <mergeCell ref="A9:B9"/>
    <mergeCell ref="A20:B20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workbookViewId="0">
      <selection activeCell="L5" sqref="L5"/>
    </sheetView>
  </sheetViews>
  <sheetFormatPr defaultColWidth="9" defaultRowHeight="15.75"/>
  <cols>
    <col min="1" max="1" width="1.75" style="1" customWidth="1"/>
    <col min="2" max="2" width="31.625" style="1" customWidth="1"/>
    <col min="3" max="4" width="12.375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4" width="9" style="328"/>
    <col min="15" max="16" width="9" style="330"/>
    <col min="17" max="16384" width="9" style="1"/>
  </cols>
  <sheetData>
    <row r="1" spans="1:18" ht="24" customHeight="1">
      <c r="A1" s="673" t="s">
        <v>393</v>
      </c>
      <c r="B1" s="673"/>
      <c r="C1" s="673"/>
      <c r="D1" s="673"/>
      <c r="E1" s="673"/>
      <c r="F1" s="673"/>
    </row>
    <row r="2" spans="1:18" ht="15" customHeight="1">
      <c r="A2" s="213"/>
      <c r="B2" s="235"/>
    </row>
    <row r="3" spans="1:18" ht="15" customHeight="1">
      <c r="A3" s="213"/>
      <c r="B3" s="235"/>
    </row>
    <row r="4" spans="1:18" ht="20.100000000000001" customHeight="1">
      <c r="A4" s="115"/>
      <c r="B4" s="115"/>
      <c r="C4" s="96" t="s">
        <v>3</v>
      </c>
      <c r="D4" s="96" t="s">
        <v>15</v>
      </c>
      <c r="E4" s="641" t="s">
        <v>142</v>
      </c>
      <c r="F4" s="641"/>
    </row>
    <row r="5" spans="1:18" ht="20.100000000000001" customHeight="1">
      <c r="A5" s="117"/>
      <c r="B5" s="117"/>
      <c r="C5" s="97" t="s">
        <v>61</v>
      </c>
      <c r="D5" s="97" t="s">
        <v>20</v>
      </c>
      <c r="E5" s="118" t="s">
        <v>59</v>
      </c>
      <c r="F5" s="118" t="s">
        <v>43</v>
      </c>
    </row>
    <row r="6" spans="1:18" ht="20.100000000000001" customHeight="1">
      <c r="A6" s="117"/>
      <c r="B6" s="117"/>
      <c r="C6" s="13" t="s">
        <v>283</v>
      </c>
      <c r="D6" s="13" t="s">
        <v>283</v>
      </c>
      <c r="E6" s="13" t="s">
        <v>283</v>
      </c>
      <c r="F6" s="13" t="s">
        <v>283</v>
      </c>
      <c r="H6" s="329" t="s">
        <v>220</v>
      </c>
      <c r="I6" s="329" t="s">
        <v>202</v>
      </c>
      <c r="J6" s="329" t="s">
        <v>203</v>
      </c>
      <c r="K6" s="329" t="s">
        <v>213</v>
      </c>
    </row>
    <row r="7" spans="1:18" ht="20.100000000000001" customHeight="1">
      <c r="A7" s="117"/>
      <c r="B7" s="117"/>
    </row>
    <row r="8" spans="1:18" ht="24.95" customHeight="1">
      <c r="A8" s="672" t="s">
        <v>45</v>
      </c>
      <c r="B8" s="672"/>
      <c r="C8" s="483"/>
      <c r="D8" s="483"/>
      <c r="E8" s="483"/>
      <c r="F8" s="483"/>
    </row>
    <row r="9" spans="1:18" ht="24.95" customHeight="1">
      <c r="A9" s="227" t="s">
        <v>62</v>
      </c>
      <c r="B9" s="228"/>
      <c r="C9" s="484">
        <v>5117.0659999999998</v>
      </c>
      <c r="D9" s="484">
        <v>2324.8879999999999</v>
      </c>
      <c r="E9" s="486">
        <v>104.95583276774417</v>
      </c>
      <c r="F9" s="486">
        <v>118.48356158868374</v>
      </c>
      <c r="H9" s="332">
        <v>104.30411632853462</v>
      </c>
      <c r="I9" s="331">
        <v>6326</v>
      </c>
      <c r="J9" s="331">
        <f>+K9-I9</f>
        <v>-6231.7769474930228</v>
      </c>
      <c r="K9" s="331">
        <f>+'25.Vantaithang'!E10/'25.Vantaithang'!G10%</f>
        <v>94.223052506976785</v>
      </c>
      <c r="L9" s="328"/>
      <c r="R9" s="328"/>
    </row>
    <row r="10" spans="1:18" ht="24.95" customHeight="1">
      <c r="A10" s="229"/>
      <c r="B10" s="230" t="s">
        <v>47</v>
      </c>
      <c r="C10" s="485">
        <v>4971.7510000000002</v>
      </c>
      <c r="D10" s="485">
        <v>2224.8779999999997</v>
      </c>
      <c r="E10" s="487">
        <v>105.1357094657963</v>
      </c>
      <c r="F10" s="487">
        <v>120.99402175183933</v>
      </c>
      <c r="H10" s="330">
        <v>104.72706808474574</v>
      </c>
      <c r="I10" s="328">
        <v>6080</v>
      </c>
      <c r="J10" s="328">
        <f t="shared" ref="J10:J28" si="0">+K10-I10</f>
        <v>-5986.8072088853596</v>
      </c>
      <c r="K10" s="328">
        <f>+'25.Vantaithang'!E11/'25.Vantaithang'!G11%</f>
        <v>93.192791114640002</v>
      </c>
      <c r="L10" s="328"/>
      <c r="R10" s="328"/>
    </row>
    <row r="11" spans="1:18" ht="24.95" customHeight="1">
      <c r="A11" s="229"/>
      <c r="B11" s="230" t="s">
        <v>46</v>
      </c>
      <c r="C11" s="485">
        <v>0</v>
      </c>
      <c r="D11" s="485">
        <v>0</v>
      </c>
      <c r="E11" s="485">
        <v>0</v>
      </c>
      <c r="F11" s="485">
        <v>0</v>
      </c>
      <c r="H11" s="330"/>
      <c r="I11" s="328"/>
      <c r="J11" s="328"/>
      <c r="K11" s="328"/>
      <c r="L11" s="328"/>
      <c r="R11" s="328"/>
    </row>
    <row r="12" spans="1:18" ht="24.95" customHeight="1">
      <c r="A12" s="229"/>
      <c r="B12" s="230" t="s">
        <v>82</v>
      </c>
      <c r="C12" s="485">
        <v>145.315</v>
      </c>
      <c r="D12" s="485">
        <v>100.01</v>
      </c>
      <c r="E12" s="487">
        <v>99.151871613968538</v>
      </c>
      <c r="F12" s="487">
        <v>81.065088757396452</v>
      </c>
      <c r="H12" s="330">
        <v>93.301924327558808</v>
      </c>
      <c r="I12" s="328">
        <v>246</v>
      </c>
      <c r="J12" s="328">
        <f t="shared" si="0"/>
        <v>-127.88880028580162</v>
      </c>
      <c r="K12" s="328">
        <f>+'25.Vantaithang'!E13/'25.Vantaithang'!G13%</f>
        <v>118.11119971419838</v>
      </c>
      <c r="L12" s="328"/>
      <c r="R12" s="328"/>
    </row>
    <row r="13" spans="1:18" ht="24.95" customHeight="1">
      <c r="A13" s="229"/>
      <c r="B13" s="230" t="s">
        <v>48</v>
      </c>
      <c r="C13" s="485">
        <v>0</v>
      </c>
      <c r="D13" s="485">
        <v>0</v>
      </c>
      <c r="E13" s="485">
        <v>0</v>
      </c>
      <c r="F13" s="485">
        <v>0</v>
      </c>
      <c r="H13" s="330"/>
      <c r="I13" s="328"/>
      <c r="J13" s="328"/>
      <c r="K13" s="328"/>
      <c r="L13" s="328"/>
      <c r="R13" s="328"/>
    </row>
    <row r="14" spans="1:18" ht="24.95" customHeight="1">
      <c r="A14" s="227" t="s">
        <v>277</v>
      </c>
      <c r="B14" s="228"/>
      <c r="C14" s="484">
        <v>328354.321</v>
      </c>
      <c r="D14" s="484">
        <v>147356.99599999998</v>
      </c>
      <c r="E14" s="486">
        <v>103.17428356175137</v>
      </c>
      <c r="F14" s="486">
        <v>122.19862868218671</v>
      </c>
      <c r="H14" s="332">
        <v>105.6209270845345</v>
      </c>
      <c r="I14" s="331">
        <v>409</v>
      </c>
      <c r="J14" s="331">
        <f t="shared" si="0"/>
        <v>-311.69838747185418</v>
      </c>
      <c r="K14" s="331">
        <f>+'25.Vantaithang'!E15/'25.Vantaithang'!G15%</f>
        <v>97.301612528145853</v>
      </c>
      <c r="L14" s="328"/>
      <c r="R14" s="328"/>
    </row>
    <row r="15" spans="1:18" ht="24.95" customHeight="1">
      <c r="A15" s="229"/>
      <c r="B15" s="230" t="s">
        <v>47</v>
      </c>
      <c r="C15" s="485">
        <v>328212.54700000002</v>
      </c>
      <c r="D15" s="485">
        <v>147255.06599999999</v>
      </c>
      <c r="E15" s="487">
        <v>103.17564831415471</v>
      </c>
      <c r="F15" s="487">
        <v>122.24376138078283</v>
      </c>
      <c r="H15" s="330">
        <v>105.62807113970996</v>
      </c>
      <c r="I15" s="328">
        <v>409</v>
      </c>
      <c r="J15" s="328">
        <f t="shared" si="0"/>
        <v>-311.71278025327632</v>
      </c>
      <c r="K15" s="328">
        <f>+'25.Vantaithang'!E16/'25.Vantaithang'!G16%</f>
        <v>97.287219746723693</v>
      </c>
      <c r="L15" s="328"/>
      <c r="R15" s="328"/>
    </row>
    <row r="16" spans="1:18" ht="24.95" customHeight="1">
      <c r="A16" s="229"/>
      <c r="B16" s="230" t="s">
        <v>46</v>
      </c>
      <c r="C16" s="485">
        <v>0</v>
      </c>
      <c r="D16" s="485">
        <v>0</v>
      </c>
      <c r="E16" s="485">
        <v>0</v>
      </c>
      <c r="F16" s="485">
        <v>0</v>
      </c>
      <c r="H16" s="330"/>
      <c r="I16" s="328"/>
      <c r="J16" s="328"/>
      <c r="K16" s="328"/>
      <c r="L16" s="328"/>
      <c r="R16" s="328"/>
    </row>
    <row r="17" spans="1:18" ht="24.95" customHeight="1">
      <c r="A17" s="229"/>
      <c r="B17" s="230" t="s">
        <v>82</v>
      </c>
      <c r="C17" s="485">
        <v>141.774</v>
      </c>
      <c r="D17" s="485">
        <v>101.93</v>
      </c>
      <c r="E17" s="487">
        <v>100.10874170314926</v>
      </c>
      <c r="F17" s="487">
        <v>79.692581936452342</v>
      </c>
      <c r="H17" s="330">
        <v>92.193905418056971</v>
      </c>
      <c r="I17" s="330">
        <v>0.23</v>
      </c>
      <c r="J17" s="330">
        <f t="shared" si="0"/>
        <v>121.62082370371535</v>
      </c>
      <c r="K17" s="330">
        <f>+'25.Vantaithang'!E18/'25.Vantaithang'!G18%</f>
        <v>121.85082370371535</v>
      </c>
      <c r="L17" s="328"/>
      <c r="R17" s="328"/>
    </row>
    <row r="18" spans="1:18" ht="24.95" customHeight="1">
      <c r="A18" s="229"/>
      <c r="B18" s="230" t="s">
        <v>48</v>
      </c>
      <c r="C18" s="485">
        <v>0</v>
      </c>
      <c r="D18" s="485">
        <v>0</v>
      </c>
      <c r="E18" s="485">
        <v>0</v>
      </c>
      <c r="F18" s="485">
        <v>0</v>
      </c>
      <c r="H18" s="330"/>
      <c r="I18" s="328"/>
      <c r="J18" s="328"/>
      <c r="K18" s="328"/>
      <c r="L18" s="328"/>
      <c r="R18" s="328"/>
    </row>
    <row r="19" spans="1:18" ht="24.95" customHeight="1">
      <c r="A19" s="672" t="s">
        <v>49</v>
      </c>
      <c r="B19" s="672"/>
      <c r="C19" s="485"/>
      <c r="D19" s="485"/>
      <c r="E19" s="487"/>
      <c r="F19" s="487"/>
      <c r="H19" s="330"/>
      <c r="I19" s="328"/>
      <c r="J19" s="328"/>
      <c r="K19" s="328"/>
      <c r="L19" s="328"/>
      <c r="R19" s="328"/>
    </row>
    <row r="20" spans="1:18" ht="24.95" customHeight="1">
      <c r="A20" s="227" t="s">
        <v>63</v>
      </c>
      <c r="B20" s="228"/>
      <c r="C20" s="484">
        <v>7753.103000000001</v>
      </c>
      <c r="D20" s="484">
        <v>6767.0730000000003</v>
      </c>
      <c r="E20" s="486">
        <v>109.61913899573069</v>
      </c>
      <c r="F20" s="486">
        <v>119.62657183854353</v>
      </c>
      <c r="H20" s="332">
        <v>106.92089454941403</v>
      </c>
      <c r="I20" s="331">
        <v>7554</v>
      </c>
      <c r="J20" s="331">
        <f t="shared" si="0"/>
        <v>-7457.1059923410548</v>
      </c>
      <c r="K20" s="331">
        <f>+'25.Vantaithang'!E21/'25.Vantaithang'!G21%</f>
        <v>96.89400765894527</v>
      </c>
      <c r="L20" s="328"/>
      <c r="R20" s="328"/>
    </row>
    <row r="21" spans="1:18" ht="24.95" customHeight="1">
      <c r="A21" s="229"/>
      <c r="B21" s="230" t="s">
        <v>47</v>
      </c>
      <c r="C21" s="485">
        <v>4647.4920000000002</v>
      </c>
      <c r="D21" s="485">
        <v>3370.6149999999998</v>
      </c>
      <c r="E21" s="487">
        <v>112.86700661611869</v>
      </c>
      <c r="F21" s="487">
        <v>103.69314030444534</v>
      </c>
      <c r="H21" s="330">
        <v>107.31664435613307</v>
      </c>
      <c r="I21" s="328">
        <v>4304</v>
      </c>
      <c r="J21" s="328">
        <f t="shared" si="0"/>
        <v>-4195.1779830336727</v>
      </c>
      <c r="K21" s="328">
        <f>+'25.Vantaithang'!E22/'25.Vantaithang'!G22%</f>
        <v>108.82201696632691</v>
      </c>
      <c r="L21" s="328"/>
      <c r="R21" s="328"/>
    </row>
    <row r="22" spans="1:18" ht="24.95" customHeight="1">
      <c r="A22" s="229"/>
      <c r="B22" s="230" t="s">
        <v>46</v>
      </c>
      <c r="C22" s="485">
        <v>0</v>
      </c>
      <c r="D22" s="485">
        <v>0</v>
      </c>
      <c r="E22" s="485">
        <v>0</v>
      </c>
      <c r="F22" s="485">
        <v>0</v>
      </c>
      <c r="H22" s="330"/>
      <c r="J22" s="328"/>
      <c r="K22" s="328"/>
      <c r="L22" s="328"/>
      <c r="R22" s="328"/>
    </row>
    <row r="23" spans="1:18" ht="24.95" customHeight="1">
      <c r="A23" s="229"/>
      <c r="B23" s="230" t="s">
        <v>82</v>
      </c>
      <c r="C23" s="485">
        <v>3105.6109999999999</v>
      </c>
      <c r="D23" s="485">
        <v>3396.4580000000001</v>
      </c>
      <c r="E23" s="487">
        <v>105.0935114394031</v>
      </c>
      <c r="F23" s="487">
        <v>141.15068005838094</v>
      </c>
      <c r="H23" s="330">
        <v>106.4020958157155</v>
      </c>
      <c r="I23" s="1">
        <v>3249</v>
      </c>
      <c r="J23" s="328">
        <f t="shared" si="0"/>
        <v>-3162.9676234343315</v>
      </c>
      <c r="K23" s="328">
        <f>+'25.Vantaithang'!E24/'25.Vantaithang'!G24%</f>
        <v>86.032376565668358</v>
      </c>
      <c r="L23" s="328"/>
      <c r="R23" s="328"/>
    </row>
    <row r="24" spans="1:18" ht="24.95" customHeight="1">
      <c r="A24" s="229"/>
      <c r="B24" s="230" t="s">
        <v>48</v>
      </c>
      <c r="C24" s="485">
        <v>0</v>
      </c>
      <c r="D24" s="485">
        <v>0</v>
      </c>
      <c r="E24" s="485">
        <v>0</v>
      </c>
      <c r="F24" s="485">
        <v>0</v>
      </c>
      <c r="H24" s="330"/>
      <c r="J24" s="328"/>
      <c r="K24" s="328"/>
      <c r="L24" s="328"/>
      <c r="R24" s="328"/>
    </row>
    <row r="25" spans="1:18" ht="24.95" customHeight="1">
      <c r="A25" s="227" t="s">
        <v>278</v>
      </c>
      <c r="B25" s="228"/>
      <c r="C25" s="484">
        <v>561840.68299999996</v>
      </c>
      <c r="D25" s="484">
        <v>500193.61199999996</v>
      </c>
      <c r="E25" s="486">
        <v>106.67152878690909</v>
      </c>
      <c r="F25" s="486">
        <v>122.61179940329893</v>
      </c>
      <c r="H25" s="332">
        <v>106.48781211791021</v>
      </c>
      <c r="I25" s="333">
        <v>578</v>
      </c>
      <c r="J25" s="331">
        <f t="shared" si="0"/>
        <v>-485.32885636698808</v>
      </c>
      <c r="K25" s="331">
        <f>+'25.Vantaithang'!E26/'25.Vantaithang'!G26%</f>
        <v>92.671143633011908</v>
      </c>
      <c r="L25" s="328"/>
      <c r="R25" s="328"/>
    </row>
    <row r="26" spans="1:18" ht="24.95" customHeight="1">
      <c r="A26" s="229"/>
      <c r="B26" s="230" t="s">
        <v>47</v>
      </c>
      <c r="C26" s="485">
        <v>248175.524</v>
      </c>
      <c r="D26" s="485">
        <v>177062.09700000001</v>
      </c>
      <c r="E26" s="487">
        <v>111.34101404879038</v>
      </c>
      <c r="F26" s="487">
        <v>102.12324492819558</v>
      </c>
      <c r="H26" s="330">
        <v>106.16482514082793</v>
      </c>
      <c r="I26" s="1">
        <v>237</v>
      </c>
      <c r="J26" s="328">
        <f t="shared" si="0"/>
        <v>-129.95639059891477</v>
      </c>
      <c r="K26" s="328">
        <f>+'25.Vantaithang'!E27/'25.Vantaithang'!G27%</f>
        <v>107.04360940108523</v>
      </c>
      <c r="L26" s="328"/>
      <c r="R26" s="328"/>
    </row>
    <row r="27" spans="1:18" ht="24.95" customHeight="1">
      <c r="A27" s="229"/>
      <c r="B27" s="230" t="s">
        <v>46</v>
      </c>
      <c r="C27" s="485">
        <v>0</v>
      </c>
      <c r="D27" s="485">
        <v>0</v>
      </c>
      <c r="E27" s="485">
        <v>0</v>
      </c>
      <c r="F27" s="485">
        <v>0</v>
      </c>
      <c r="H27" s="330"/>
      <c r="J27" s="328"/>
      <c r="K27" s="328"/>
      <c r="L27" s="328"/>
      <c r="R27" s="328"/>
    </row>
    <row r="28" spans="1:18" ht="24.95" customHeight="1">
      <c r="A28" s="229"/>
      <c r="B28" s="230" t="s">
        <v>82</v>
      </c>
      <c r="C28" s="485">
        <v>313665.15899999999</v>
      </c>
      <c r="D28" s="485">
        <v>323131.51500000001</v>
      </c>
      <c r="E28" s="487">
        <v>103.24560210626255</v>
      </c>
      <c r="F28" s="487">
        <v>137.75588911445132</v>
      </c>
      <c r="H28" s="330">
        <v>106.72322544958884</v>
      </c>
      <c r="I28" s="1">
        <v>341</v>
      </c>
      <c r="J28" s="328">
        <f t="shared" si="0"/>
        <v>-255.55249693323225</v>
      </c>
      <c r="K28" s="328">
        <f>+'25.Vantaithang'!E29/'25.Vantaithang'!G29%</f>
        <v>85.447503066767766</v>
      </c>
      <c r="L28" s="328"/>
      <c r="R28" s="328"/>
    </row>
    <row r="29" spans="1:18" ht="24.95" customHeight="1">
      <c r="A29" s="229"/>
      <c r="B29" s="230" t="s">
        <v>48</v>
      </c>
      <c r="C29" s="485">
        <v>0</v>
      </c>
      <c r="D29" s="485">
        <v>0</v>
      </c>
      <c r="E29" s="485">
        <v>0</v>
      </c>
      <c r="F29" s="485">
        <v>0</v>
      </c>
      <c r="J29" s="328"/>
      <c r="K29" s="328"/>
      <c r="L29" s="328"/>
    </row>
    <row r="30" spans="1:18" ht="24.95" customHeight="1">
      <c r="A30" s="672"/>
      <c r="B30" s="672"/>
    </row>
    <row r="31" spans="1:18" ht="20.100000000000001" customHeight="1">
      <c r="A31" s="227"/>
      <c r="B31" s="228"/>
    </row>
    <row r="32" spans="1:18" ht="20.100000000000001" customHeight="1">
      <c r="A32" s="231"/>
      <c r="B32" s="232"/>
    </row>
    <row r="33" spans="1:2" ht="20.100000000000001" customHeight="1">
      <c r="A33" s="231"/>
      <c r="B33" s="232"/>
    </row>
    <row r="34" spans="1:2" ht="20.100000000000001" customHeight="1">
      <c r="A34" s="232"/>
      <c r="B34" s="236"/>
    </row>
    <row r="35" spans="1:2" ht="20.100000000000001" customHeight="1">
      <c r="A35" s="232"/>
      <c r="B35" s="236"/>
    </row>
    <row r="36" spans="1:2" ht="20.100000000000001" customHeight="1">
      <c r="A36" s="231"/>
      <c r="B36" s="232"/>
    </row>
    <row r="37" spans="1:2" ht="20.100000000000001" customHeight="1">
      <c r="A37" s="229"/>
      <c r="B37" s="230"/>
    </row>
    <row r="38" spans="1:2" ht="20.100000000000001" customHeight="1">
      <c r="A38" s="229"/>
      <c r="B38" s="230"/>
    </row>
    <row r="39" spans="1:2" ht="14.1" customHeight="1">
      <c r="A39" s="229"/>
      <c r="B39" s="230"/>
    </row>
    <row r="40" spans="1:2" ht="14.1" customHeight="1">
      <c r="A40" s="229"/>
      <c r="B40" s="230"/>
    </row>
    <row r="41" spans="1:2" ht="14.1" customHeight="1">
      <c r="A41" s="229"/>
      <c r="B41" s="230"/>
    </row>
    <row r="42" spans="1:2" ht="14.1" customHeight="1">
      <c r="A42" s="227"/>
      <c r="B42" s="228"/>
    </row>
    <row r="43" spans="1:2" ht="14.1" customHeight="1">
      <c r="A43" s="231"/>
      <c r="B43" s="232"/>
    </row>
    <row r="44" spans="1:2" ht="14.1" customHeight="1">
      <c r="A44" s="231"/>
      <c r="B44" s="232"/>
    </row>
    <row r="45" spans="1:2" ht="14.1" customHeight="1">
      <c r="A45" s="232"/>
      <c r="B45" s="236"/>
    </row>
    <row r="46" spans="1:2" ht="14.1" customHeight="1">
      <c r="A46" s="232"/>
      <c r="B46" s="236"/>
    </row>
    <row r="47" spans="1:2" ht="14.1" customHeight="1">
      <c r="A47" s="231"/>
      <c r="B47" s="232"/>
    </row>
    <row r="48" spans="1:2" ht="14.1" customHeight="1">
      <c r="A48" s="229"/>
      <c r="B48" s="230"/>
    </row>
    <row r="49" spans="1:2" ht="14.1" customHeight="1">
      <c r="A49" s="229"/>
      <c r="B49" s="230"/>
    </row>
    <row r="50" spans="1:2" ht="14.1" customHeight="1">
      <c r="A50" s="229"/>
      <c r="B50" s="230"/>
    </row>
    <row r="51" spans="1:2" ht="14.1" customHeight="1">
      <c r="A51" s="229"/>
      <c r="B51" s="230"/>
    </row>
    <row r="52" spans="1:2" ht="14.1" customHeight="1">
      <c r="A52" s="229"/>
      <c r="B52" s="230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5">
    <mergeCell ref="A8:B8"/>
    <mergeCell ref="A30:B30"/>
    <mergeCell ref="A19:B19"/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I10" sqref="I10"/>
    </sheetView>
  </sheetViews>
  <sheetFormatPr defaultColWidth="7" defaultRowHeight="15.75"/>
  <cols>
    <col min="1" max="1" width="0.75" style="192" customWidth="1"/>
    <col min="2" max="2" width="8.625" style="192" customWidth="1"/>
    <col min="3" max="3" width="20.625" style="192" customWidth="1"/>
    <col min="4" max="4" width="7" style="192" customWidth="1"/>
    <col min="5" max="7" width="7.625" style="192" customWidth="1"/>
    <col min="8" max="8" width="12.5" style="192" customWidth="1"/>
    <col min="9" max="9" width="12.625" style="192" customWidth="1"/>
    <col min="10" max="16384" width="7" style="192"/>
  </cols>
  <sheetData>
    <row r="1" spans="1:10" ht="36" customHeight="1">
      <c r="A1" s="675" t="s">
        <v>394</v>
      </c>
      <c r="B1" s="675"/>
      <c r="C1" s="675"/>
      <c r="D1" s="675"/>
      <c r="E1" s="675"/>
      <c r="F1" s="675"/>
      <c r="G1" s="675"/>
      <c r="H1" s="675"/>
      <c r="I1" s="675"/>
    </row>
    <row r="2" spans="1:10" ht="15" customHeight="1">
      <c r="A2" s="191"/>
      <c r="B2" s="191"/>
      <c r="C2" s="191"/>
      <c r="D2" s="191"/>
      <c r="E2" s="191"/>
      <c r="F2" s="191"/>
      <c r="H2" s="191"/>
    </row>
    <row r="3" spans="1:10" ht="15" customHeight="1">
      <c r="A3" s="191"/>
      <c r="B3" s="191"/>
      <c r="C3" s="191"/>
      <c r="D3" s="191"/>
      <c r="E3" s="191"/>
      <c r="I3" s="195" t="s">
        <v>19</v>
      </c>
    </row>
    <row r="4" spans="1:10" ht="20.100000000000001" customHeight="1">
      <c r="A4" s="193"/>
      <c r="B4" s="193"/>
      <c r="C4" s="193"/>
      <c r="D4" s="674" t="s">
        <v>285</v>
      </c>
      <c r="E4" s="674"/>
      <c r="F4" s="674"/>
      <c r="G4" s="674"/>
      <c r="H4" s="176" t="s">
        <v>58</v>
      </c>
      <c r="I4" s="176" t="s">
        <v>58</v>
      </c>
    </row>
    <row r="5" spans="1:10" ht="15.95" customHeight="1">
      <c r="A5" s="191"/>
      <c r="B5" s="191"/>
      <c r="C5" s="191"/>
      <c r="D5" s="196" t="s">
        <v>44</v>
      </c>
      <c r="E5" s="196" t="s">
        <v>102</v>
      </c>
      <c r="F5" s="196" t="s">
        <v>23</v>
      </c>
      <c r="G5" s="196" t="s">
        <v>96</v>
      </c>
      <c r="H5" s="179" t="s">
        <v>20</v>
      </c>
      <c r="I5" s="179" t="s">
        <v>147</v>
      </c>
    </row>
    <row r="6" spans="1:10" ht="15.95" customHeight="1">
      <c r="A6" s="191"/>
      <c r="B6" s="191"/>
      <c r="C6" s="191"/>
      <c r="D6" s="197" t="s">
        <v>358</v>
      </c>
      <c r="E6" s="196" t="s">
        <v>17</v>
      </c>
      <c r="F6" s="196" t="s">
        <v>17</v>
      </c>
      <c r="G6" s="196" t="s">
        <v>17</v>
      </c>
      <c r="H6" s="179" t="s">
        <v>283</v>
      </c>
      <c r="I6" s="179" t="s">
        <v>283</v>
      </c>
    </row>
    <row r="7" spans="1:10" ht="15.95" customHeight="1">
      <c r="A7" s="191"/>
      <c r="B7" s="191"/>
      <c r="C7" s="191"/>
      <c r="D7" s="198"/>
      <c r="E7" s="199">
        <v>2020</v>
      </c>
      <c r="F7" s="199">
        <v>2020</v>
      </c>
      <c r="G7" s="199">
        <v>2021</v>
      </c>
      <c r="H7" s="179" t="s">
        <v>7</v>
      </c>
      <c r="I7" s="179" t="s">
        <v>7</v>
      </c>
    </row>
    <row r="8" spans="1:10" ht="15.95" customHeight="1">
      <c r="A8" s="191"/>
      <c r="B8" s="191"/>
      <c r="C8" s="191"/>
      <c r="D8" s="200"/>
      <c r="E8" s="200"/>
      <c r="F8" s="201"/>
      <c r="G8" s="201"/>
      <c r="H8" s="180" t="s">
        <v>64</v>
      </c>
      <c r="I8" s="180" t="s">
        <v>64</v>
      </c>
    </row>
    <row r="9" spans="1:10" ht="15.95" customHeight="1">
      <c r="A9" s="191"/>
      <c r="B9" s="191"/>
      <c r="C9" s="191"/>
      <c r="D9" s="202"/>
      <c r="E9" s="202"/>
      <c r="F9" s="203"/>
      <c r="G9" s="203"/>
      <c r="H9" s="204"/>
      <c r="I9" s="202"/>
    </row>
    <row r="10" spans="1:10" ht="20.100000000000001" customHeight="1">
      <c r="A10" s="194" t="s">
        <v>24</v>
      </c>
      <c r="B10" s="191"/>
      <c r="C10" s="191"/>
      <c r="D10" s="381">
        <v>103.04040000000001</v>
      </c>
      <c r="E10" s="381">
        <v>100.6741</v>
      </c>
      <c r="F10" s="381">
        <v>100.9671</v>
      </c>
      <c r="G10" s="381">
        <v>99.541300000000007</v>
      </c>
      <c r="H10" s="385">
        <v>101.25279999999999</v>
      </c>
      <c r="I10" s="384">
        <v>99.947900000000004</v>
      </c>
      <c r="J10" s="338"/>
    </row>
    <row r="11" spans="1:10" ht="24.95" customHeight="1">
      <c r="A11" s="191"/>
      <c r="B11" s="205" t="s">
        <v>25</v>
      </c>
      <c r="C11" s="205"/>
      <c r="D11" s="377">
        <v>107.6163</v>
      </c>
      <c r="E11" s="377">
        <v>96.851900000000001</v>
      </c>
      <c r="F11" s="377">
        <v>100.6095</v>
      </c>
      <c r="G11" s="377">
        <v>98.3018</v>
      </c>
      <c r="H11" s="386">
        <v>98.2012</v>
      </c>
      <c r="I11" s="382">
        <v>98.8626</v>
      </c>
      <c r="J11" s="338"/>
    </row>
    <row r="12" spans="1:10" ht="24.95" customHeight="1">
      <c r="A12" s="191"/>
      <c r="B12" s="206" t="s">
        <v>8</v>
      </c>
      <c r="C12" s="206" t="s">
        <v>26</v>
      </c>
      <c r="D12" s="380">
        <v>106.6362</v>
      </c>
      <c r="E12" s="380">
        <v>104.30500000000001</v>
      </c>
      <c r="F12" s="380">
        <v>100.3657</v>
      </c>
      <c r="G12" s="380">
        <v>98.3292</v>
      </c>
      <c r="H12" s="387">
        <v>104.40770000000001</v>
      </c>
      <c r="I12" s="383">
        <v>105.43</v>
      </c>
      <c r="J12" s="338"/>
    </row>
    <row r="13" spans="1:10" ht="24.95" customHeight="1">
      <c r="A13" s="191"/>
      <c r="B13" s="205"/>
      <c r="C13" s="206" t="s">
        <v>27</v>
      </c>
      <c r="D13" s="380">
        <v>107.3954</v>
      </c>
      <c r="E13" s="380">
        <v>94.788899999999998</v>
      </c>
      <c r="F13" s="380">
        <v>100.6884</v>
      </c>
      <c r="G13" s="380">
        <v>97.854399999999998</v>
      </c>
      <c r="H13" s="387">
        <v>96.683999999999997</v>
      </c>
      <c r="I13" s="383">
        <v>97.468999999999994</v>
      </c>
      <c r="J13" s="338"/>
    </row>
    <row r="14" spans="1:10" ht="24.95" customHeight="1">
      <c r="A14" s="191"/>
      <c r="B14" s="205"/>
      <c r="C14" s="206" t="s">
        <v>28</v>
      </c>
      <c r="D14" s="380">
        <v>109.02</v>
      </c>
      <c r="E14" s="380">
        <v>100.41419999999999</v>
      </c>
      <c r="F14" s="380">
        <v>100.468</v>
      </c>
      <c r="G14" s="380">
        <v>99.926900000000003</v>
      </c>
      <c r="H14" s="387">
        <v>100.4083</v>
      </c>
      <c r="I14" s="383">
        <v>100.4452</v>
      </c>
      <c r="J14" s="338"/>
    </row>
    <row r="15" spans="1:10" ht="24.95" customHeight="1">
      <c r="A15" s="191"/>
      <c r="B15" s="205" t="s">
        <v>29</v>
      </c>
      <c r="C15" s="205"/>
      <c r="D15" s="377">
        <v>104.2967</v>
      </c>
      <c r="E15" s="377">
        <v>101.64</v>
      </c>
      <c r="F15" s="377">
        <v>101.51690000000001</v>
      </c>
      <c r="G15" s="377">
        <v>99.912400000000005</v>
      </c>
      <c r="H15" s="386">
        <v>102.1874</v>
      </c>
      <c r="I15" s="382">
        <v>102.4747</v>
      </c>
      <c r="J15" s="338"/>
    </row>
    <row r="16" spans="1:10" ht="24.95" customHeight="1">
      <c r="A16" s="191"/>
      <c r="B16" s="205" t="s">
        <v>30</v>
      </c>
      <c r="C16" s="205"/>
      <c r="D16" s="377">
        <v>95.409000000000006</v>
      </c>
      <c r="E16" s="377">
        <v>97.800200000000004</v>
      </c>
      <c r="F16" s="377">
        <v>97.536600000000007</v>
      </c>
      <c r="G16" s="377">
        <v>99.589100000000002</v>
      </c>
      <c r="H16" s="386">
        <v>97.376900000000006</v>
      </c>
      <c r="I16" s="382">
        <v>97.2423</v>
      </c>
      <c r="J16" s="338"/>
    </row>
    <row r="17" spans="1:12" ht="24.95" customHeight="1">
      <c r="A17" s="191"/>
      <c r="B17" s="205" t="s">
        <v>31</v>
      </c>
      <c r="C17" s="205"/>
      <c r="D17" s="377">
        <v>102.938</v>
      </c>
      <c r="E17" s="377">
        <v>104.17570000000001</v>
      </c>
      <c r="F17" s="377">
        <v>101.66679999999999</v>
      </c>
      <c r="G17" s="377">
        <v>100.35680000000001</v>
      </c>
      <c r="H17" s="386">
        <v>102.6991</v>
      </c>
      <c r="I17" s="382">
        <v>100.9123</v>
      </c>
      <c r="J17" s="338"/>
    </row>
    <row r="18" spans="1:12" ht="24.95" customHeight="1">
      <c r="A18" s="191"/>
      <c r="B18" s="205" t="s">
        <v>32</v>
      </c>
      <c r="C18" s="205"/>
      <c r="D18" s="377">
        <v>99.472399999999993</v>
      </c>
      <c r="E18" s="377">
        <v>98.881699999999995</v>
      </c>
      <c r="F18" s="377">
        <v>99.359399999999994</v>
      </c>
      <c r="G18" s="377">
        <v>99.980599999999995</v>
      </c>
      <c r="H18" s="386">
        <v>98.9726</v>
      </c>
      <c r="I18" s="382">
        <v>99.119299999999996</v>
      </c>
      <c r="J18" s="338"/>
    </row>
    <row r="19" spans="1:12" ht="24.95" customHeight="1">
      <c r="A19" s="191"/>
      <c r="B19" s="205" t="s">
        <v>33</v>
      </c>
      <c r="C19" s="205"/>
      <c r="D19" s="377">
        <v>102.27330000000001</v>
      </c>
      <c r="E19" s="377">
        <v>100.0303</v>
      </c>
      <c r="F19" s="377">
        <v>100.0665</v>
      </c>
      <c r="G19" s="377">
        <v>99.995999999999995</v>
      </c>
      <c r="H19" s="386">
        <v>100.0609</v>
      </c>
      <c r="I19" s="382">
        <v>100.07</v>
      </c>
      <c r="J19" s="207"/>
      <c r="L19" s="207"/>
    </row>
    <row r="20" spans="1:12" ht="24.95" customHeight="1">
      <c r="A20" s="191"/>
      <c r="B20" s="206" t="s">
        <v>8</v>
      </c>
      <c r="C20" s="206" t="s">
        <v>34</v>
      </c>
      <c r="D20" s="379">
        <v>102.27970000000001</v>
      </c>
      <c r="E20" s="380">
        <v>100.0009</v>
      </c>
      <c r="F20" s="380">
        <v>100</v>
      </c>
      <c r="G20" s="380">
        <v>100</v>
      </c>
      <c r="H20" s="386">
        <v>100.00409999999999</v>
      </c>
      <c r="I20" s="383">
        <v>100.005</v>
      </c>
      <c r="J20" s="338"/>
    </row>
    <row r="21" spans="1:12" ht="24.95" customHeight="1">
      <c r="A21" s="191"/>
      <c r="B21" s="205" t="s">
        <v>35</v>
      </c>
      <c r="C21" s="205"/>
      <c r="D21" s="378">
        <v>101.2744</v>
      </c>
      <c r="E21" s="377">
        <v>114.59310000000001</v>
      </c>
      <c r="F21" s="377">
        <v>107.77509999999999</v>
      </c>
      <c r="G21" s="377">
        <v>100.47280000000001</v>
      </c>
      <c r="H21" s="386">
        <v>118.2509</v>
      </c>
      <c r="I21" s="382">
        <v>104.94589999999999</v>
      </c>
      <c r="J21" s="338"/>
    </row>
    <row r="22" spans="1:12" ht="24.95" customHeight="1">
      <c r="A22" s="191"/>
      <c r="B22" s="205" t="s">
        <v>36</v>
      </c>
      <c r="C22" s="205"/>
      <c r="D22" s="378">
        <v>96.983599999999996</v>
      </c>
      <c r="E22" s="377">
        <v>99.686499999999995</v>
      </c>
      <c r="F22" s="377">
        <v>99.732799999999997</v>
      </c>
      <c r="G22" s="377">
        <v>100</v>
      </c>
      <c r="H22" s="386">
        <v>99.567499999999995</v>
      </c>
      <c r="I22" s="382">
        <v>99.550799999999995</v>
      </c>
      <c r="J22" s="338"/>
    </row>
    <row r="23" spans="1:12" ht="24.95" customHeight="1">
      <c r="A23" s="191"/>
      <c r="B23" s="205" t="s">
        <v>37</v>
      </c>
      <c r="C23" s="205"/>
      <c r="D23" s="378">
        <v>107.4327</v>
      </c>
      <c r="E23" s="377">
        <v>104.6581</v>
      </c>
      <c r="F23" s="377">
        <v>100.4803</v>
      </c>
      <c r="G23" s="377">
        <v>100.28700000000001</v>
      </c>
      <c r="H23" s="386">
        <v>104.4319</v>
      </c>
      <c r="I23" s="382">
        <v>104.2821</v>
      </c>
      <c r="J23" s="338"/>
    </row>
    <row r="24" spans="1:12" ht="24.95" customHeight="1">
      <c r="A24" s="191"/>
      <c r="B24" s="206" t="s">
        <v>8</v>
      </c>
      <c r="C24" s="206" t="s">
        <v>38</v>
      </c>
      <c r="D24" s="379">
        <v>107.3005</v>
      </c>
      <c r="E24" s="380">
        <v>104.7149</v>
      </c>
      <c r="F24" s="380">
        <v>100</v>
      </c>
      <c r="G24" s="380">
        <v>100</v>
      </c>
      <c r="H24" s="386">
        <v>104.7149</v>
      </c>
      <c r="I24" s="383">
        <v>104.7149</v>
      </c>
      <c r="J24" s="339"/>
    </row>
    <row r="25" spans="1:12" ht="24.95" customHeight="1">
      <c r="A25" s="191"/>
      <c r="B25" s="205" t="s">
        <v>39</v>
      </c>
      <c r="C25" s="205"/>
      <c r="D25" s="377">
        <v>92.998000000000005</v>
      </c>
      <c r="E25" s="377">
        <v>94.289199999999994</v>
      </c>
      <c r="F25" s="377">
        <v>100.13339999999999</v>
      </c>
      <c r="G25" s="377">
        <v>100.69329999999999</v>
      </c>
      <c r="H25" s="386">
        <v>93.532600000000002</v>
      </c>
      <c r="I25" s="382">
        <v>92.582499999999996</v>
      </c>
      <c r="J25" s="338"/>
    </row>
    <row r="26" spans="1:12" ht="24.95" customHeight="1">
      <c r="A26" s="191"/>
      <c r="B26" s="205" t="s">
        <v>40</v>
      </c>
      <c r="C26" s="205"/>
      <c r="D26" s="377">
        <v>101.8959</v>
      </c>
      <c r="E26" s="377">
        <v>100.28149999999999</v>
      </c>
      <c r="F26" s="377">
        <v>99.808099999999996</v>
      </c>
      <c r="G26" s="377">
        <v>100.1523</v>
      </c>
      <c r="H26" s="386">
        <v>100.1996</v>
      </c>
      <c r="I26" s="382">
        <v>100.37520000000001</v>
      </c>
      <c r="J26" s="338"/>
    </row>
    <row r="27" spans="1:12" ht="24.95" customHeight="1">
      <c r="A27" s="194" t="s">
        <v>41</v>
      </c>
      <c r="B27" s="208"/>
      <c r="C27" s="208"/>
      <c r="D27" s="381">
        <v>143.8922</v>
      </c>
      <c r="E27" s="381">
        <v>116.22069999999999</v>
      </c>
      <c r="F27" s="381">
        <v>100.6759</v>
      </c>
      <c r="G27" s="381">
        <v>100.72199999999999</v>
      </c>
      <c r="H27" s="385">
        <v>116.14060000000001</v>
      </c>
      <c r="I27" s="384">
        <v>121.8468</v>
      </c>
      <c r="J27" s="338"/>
    </row>
    <row r="28" spans="1:12" ht="24.95" customHeight="1">
      <c r="A28" s="194" t="s">
        <v>42</v>
      </c>
      <c r="B28" s="208"/>
      <c r="C28" s="208"/>
      <c r="D28" s="381">
        <v>99.422399999999996</v>
      </c>
      <c r="E28" s="381">
        <v>99.632000000000005</v>
      </c>
      <c r="F28" s="381">
        <v>99.6815</v>
      </c>
      <c r="G28" s="381">
        <v>99.913700000000006</v>
      </c>
      <c r="H28" s="385">
        <v>99.658799999999999</v>
      </c>
      <c r="I28" s="384">
        <v>100.251</v>
      </c>
      <c r="J28" s="338"/>
    </row>
    <row r="29" spans="1:12" ht="20.100000000000001" customHeight="1">
      <c r="A29" s="194"/>
      <c r="B29" s="208"/>
      <c r="C29" s="208"/>
      <c r="D29" s="338"/>
      <c r="E29" s="340"/>
      <c r="F29" s="340"/>
      <c r="G29" s="340"/>
      <c r="H29" s="340"/>
      <c r="I29" s="340"/>
      <c r="J29" s="338"/>
    </row>
    <row r="30" spans="1:12" ht="20.100000000000001" customHeight="1"/>
  </sheetData>
  <mergeCells count="2">
    <mergeCell ref="D4:G4"/>
    <mergeCell ref="A1:I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J12" sqref="J12"/>
    </sheetView>
  </sheetViews>
  <sheetFormatPr defaultColWidth="9" defaultRowHeight="15.75"/>
  <cols>
    <col min="1" max="1" width="2" style="239" customWidth="1"/>
    <col min="2" max="2" width="26.875" style="239" customWidth="1"/>
    <col min="3" max="3" width="9.625" style="239" customWidth="1"/>
    <col min="4" max="4" width="9.875" style="239" customWidth="1"/>
    <col min="5" max="5" width="8.625" style="239" customWidth="1"/>
    <col min="6" max="6" width="10.125" style="239" customWidth="1"/>
    <col min="7" max="7" width="10.875" style="239" customWidth="1"/>
    <col min="8" max="8" width="11.375" style="239" customWidth="1"/>
    <col min="9" max="16384" width="9" style="239"/>
  </cols>
  <sheetData>
    <row r="1" spans="1:13" s="237" customFormat="1" ht="24.75" customHeight="1">
      <c r="A1" s="677" t="s">
        <v>395</v>
      </c>
      <c r="B1" s="677"/>
      <c r="C1" s="677"/>
      <c r="D1" s="677"/>
      <c r="E1" s="677"/>
      <c r="F1" s="677"/>
      <c r="G1" s="677"/>
      <c r="H1" s="677"/>
    </row>
    <row r="2" spans="1:13" s="237" customFormat="1" ht="15" customHeight="1"/>
    <row r="3" spans="1:13" ht="15" customHeight="1">
      <c r="A3" s="238"/>
    </row>
    <row r="4" spans="1:13" ht="19.5" customHeight="1">
      <c r="A4" s="240"/>
      <c r="B4" s="240"/>
      <c r="C4" s="241" t="s">
        <v>14</v>
      </c>
      <c r="D4" s="241" t="s">
        <v>59</v>
      </c>
      <c r="E4" s="241" t="s">
        <v>43</v>
      </c>
      <c r="F4" s="241" t="s">
        <v>222</v>
      </c>
      <c r="G4" s="676" t="s">
        <v>282</v>
      </c>
      <c r="H4" s="676"/>
    </row>
    <row r="5" spans="1:13" ht="19.5" customHeight="1">
      <c r="A5" s="242"/>
      <c r="B5" s="242"/>
      <c r="C5" s="244" t="s">
        <v>16</v>
      </c>
      <c r="D5" s="244" t="s">
        <v>17</v>
      </c>
      <c r="E5" s="244" t="s">
        <v>17</v>
      </c>
      <c r="F5" s="244" t="s">
        <v>143</v>
      </c>
      <c r="G5" s="118" t="s">
        <v>59</v>
      </c>
      <c r="H5" s="118" t="s">
        <v>43</v>
      </c>
      <c r="K5" s="118"/>
      <c r="L5" s="118"/>
      <c r="M5" s="246"/>
    </row>
    <row r="6" spans="1:13" ht="19.5" customHeight="1">
      <c r="A6" s="242"/>
      <c r="B6" s="242"/>
      <c r="C6" s="244"/>
      <c r="D6" s="243">
        <v>2021</v>
      </c>
      <c r="E6" s="243">
        <v>2021</v>
      </c>
      <c r="F6" s="243">
        <v>2021</v>
      </c>
      <c r="G6" s="343" t="s">
        <v>283</v>
      </c>
      <c r="H6" s="343" t="s">
        <v>283</v>
      </c>
      <c r="K6" s="352"/>
      <c r="L6" s="352"/>
      <c r="M6" s="361"/>
    </row>
    <row r="7" spans="1:13" ht="24.95" customHeight="1">
      <c r="A7" s="237" t="s">
        <v>56</v>
      </c>
    </row>
    <row r="8" spans="1:13" ht="24.95" customHeight="1">
      <c r="B8" s="245" t="s">
        <v>50</v>
      </c>
      <c r="C8" s="246" t="s">
        <v>51</v>
      </c>
      <c r="D8" s="618">
        <v>9</v>
      </c>
      <c r="E8" s="618">
        <v>8</v>
      </c>
      <c r="F8" s="618">
        <v>17</v>
      </c>
      <c r="G8" s="482">
        <v>112.5</v>
      </c>
      <c r="H8" s="482">
        <v>80</v>
      </c>
      <c r="K8" s="360"/>
      <c r="L8" s="360"/>
    </row>
    <row r="9" spans="1:13" ht="24.95" customHeight="1">
      <c r="B9" s="247" t="s">
        <v>47</v>
      </c>
      <c r="C9" s="246" t="s">
        <v>18</v>
      </c>
      <c r="D9" s="618">
        <v>9</v>
      </c>
      <c r="E9" s="618">
        <v>8</v>
      </c>
      <c r="F9" s="618">
        <v>17</v>
      </c>
      <c r="G9" s="482">
        <v>112.5</v>
      </c>
      <c r="H9" s="482">
        <v>88.888888888888886</v>
      </c>
      <c r="K9" s="360"/>
      <c r="L9" s="360"/>
    </row>
    <row r="10" spans="1:13" ht="24.95" customHeight="1">
      <c r="B10" s="247" t="s">
        <v>46</v>
      </c>
      <c r="C10" s="246" t="s">
        <v>18</v>
      </c>
      <c r="D10" s="619" t="s">
        <v>215</v>
      </c>
      <c r="E10" s="619" t="s">
        <v>215</v>
      </c>
      <c r="F10" s="619" t="s">
        <v>215</v>
      </c>
      <c r="G10" s="619" t="s">
        <v>215</v>
      </c>
      <c r="H10" s="619" t="s">
        <v>215</v>
      </c>
      <c r="K10" s="360"/>
      <c r="L10" s="360"/>
      <c r="M10" s="360"/>
    </row>
    <row r="11" spans="1:13" ht="24.95" customHeight="1">
      <c r="B11" s="247" t="s">
        <v>82</v>
      </c>
      <c r="C11" s="246" t="s">
        <v>18</v>
      </c>
      <c r="D11" s="619" t="s">
        <v>215</v>
      </c>
      <c r="E11" s="619" t="s">
        <v>215</v>
      </c>
      <c r="F11" s="619" t="s">
        <v>215</v>
      </c>
      <c r="G11" s="619" t="s">
        <v>215</v>
      </c>
      <c r="H11" s="619" t="s">
        <v>215</v>
      </c>
      <c r="K11" s="360"/>
      <c r="L11" s="360"/>
      <c r="M11" s="360"/>
    </row>
    <row r="12" spans="1:13" ht="24.95" customHeight="1">
      <c r="B12" s="245" t="s">
        <v>52</v>
      </c>
      <c r="C12" s="246" t="s">
        <v>53</v>
      </c>
      <c r="D12" s="618">
        <v>6</v>
      </c>
      <c r="E12" s="618">
        <v>5</v>
      </c>
      <c r="F12" s="618">
        <v>11</v>
      </c>
      <c r="G12" s="482">
        <v>120</v>
      </c>
      <c r="H12" s="482">
        <v>55.555555555555557</v>
      </c>
      <c r="K12" s="360"/>
      <c r="L12" s="360"/>
    </row>
    <row r="13" spans="1:13" ht="24.95" customHeight="1">
      <c r="B13" s="247" t="s">
        <v>47</v>
      </c>
      <c r="C13" s="246" t="s">
        <v>18</v>
      </c>
      <c r="D13" s="618">
        <v>6</v>
      </c>
      <c r="E13" s="618">
        <v>5</v>
      </c>
      <c r="F13" s="618">
        <v>11</v>
      </c>
      <c r="G13" s="482">
        <v>120</v>
      </c>
      <c r="H13" s="482">
        <v>55.555555555555557</v>
      </c>
      <c r="K13" s="360"/>
      <c r="L13" s="360"/>
    </row>
    <row r="14" spans="1:13" ht="24.95" customHeight="1">
      <c r="B14" s="247" t="s">
        <v>46</v>
      </c>
      <c r="C14" s="246" t="s">
        <v>18</v>
      </c>
      <c r="D14" s="619" t="s">
        <v>215</v>
      </c>
      <c r="E14" s="619" t="s">
        <v>215</v>
      </c>
      <c r="F14" s="619" t="s">
        <v>215</v>
      </c>
      <c r="G14" s="619" t="s">
        <v>215</v>
      </c>
      <c r="H14" s="619" t="s">
        <v>215</v>
      </c>
      <c r="K14" s="360"/>
      <c r="L14" s="360"/>
      <c r="M14" s="360"/>
    </row>
    <row r="15" spans="1:13" ht="24.95" customHeight="1">
      <c r="B15" s="247" t="s">
        <v>82</v>
      </c>
      <c r="C15" s="246" t="s">
        <v>18</v>
      </c>
      <c r="D15" s="619" t="s">
        <v>215</v>
      </c>
      <c r="E15" s="619" t="s">
        <v>215</v>
      </c>
      <c r="F15" s="619" t="s">
        <v>215</v>
      </c>
      <c r="G15" s="619" t="s">
        <v>215</v>
      </c>
      <c r="H15" s="619" t="s">
        <v>215</v>
      </c>
      <c r="K15" s="360"/>
      <c r="L15" s="360"/>
      <c r="M15" s="360"/>
    </row>
    <row r="16" spans="1:13" ht="24.95" customHeight="1">
      <c r="B16" s="245" t="s">
        <v>54</v>
      </c>
      <c r="C16" s="246" t="s">
        <v>53</v>
      </c>
      <c r="D16" s="618">
        <v>10</v>
      </c>
      <c r="E16" s="618">
        <v>2</v>
      </c>
      <c r="F16" s="618">
        <v>12</v>
      </c>
      <c r="G16" s="482">
        <v>166.66666666666669</v>
      </c>
      <c r="H16" s="482">
        <v>16.666666666666668</v>
      </c>
      <c r="K16" s="360"/>
      <c r="L16" s="360"/>
    </row>
    <row r="17" spans="1:13" ht="24.95" customHeight="1">
      <c r="B17" s="247" t="s">
        <v>47</v>
      </c>
      <c r="C17" s="246" t="s">
        <v>18</v>
      </c>
      <c r="D17" s="618">
        <v>10</v>
      </c>
      <c r="E17" s="618">
        <v>2</v>
      </c>
      <c r="F17" s="618">
        <v>12</v>
      </c>
      <c r="G17" s="482">
        <v>166.66666666666669</v>
      </c>
      <c r="H17" s="482">
        <v>18.181818181818183</v>
      </c>
      <c r="K17" s="360"/>
      <c r="L17" s="360"/>
    </row>
    <row r="18" spans="1:13" ht="24.95" customHeight="1">
      <c r="B18" s="247" t="s">
        <v>46</v>
      </c>
      <c r="C18" s="246" t="s">
        <v>18</v>
      </c>
      <c r="D18" s="619" t="s">
        <v>215</v>
      </c>
      <c r="E18" s="619" t="s">
        <v>215</v>
      </c>
      <c r="F18" s="619" t="s">
        <v>215</v>
      </c>
      <c r="G18" s="619" t="s">
        <v>215</v>
      </c>
      <c r="H18" s="619" t="s">
        <v>215</v>
      </c>
      <c r="K18" s="360"/>
      <c r="L18" s="360"/>
      <c r="M18" s="360"/>
    </row>
    <row r="19" spans="1:13" ht="24.95" customHeight="1">
      <c r="B19" s="247" t="s">
        <v>82</v>
      </c>
      <c r="C19" s="246" t="s">
        <v>18</v>
      </c>
      <c r="D19" s="619" t="s">
        <v>215</v>
      </c>
      <c r="E19" s="619" t="s">
        <v>215</v>
      </c>
      <c r="F19" s="619" t="s">
        <v>215</v>
      </c>
      <c r="G19" s="619" t="s">
        <v>215</v>
      </c>
      <c r="H19" s="619" t="s">
        <v>215</v>
      </c>
      <c r="K19" s="360"/>
      <c r="L19" s="360"/>
      <c r="M19" s="360"/>
    </row>
    <row r="20" spans="1:13" ht="24.95" customHeight="1">
      <c r="A20" s="237" t="s">
        <v>57</v>
      </c>
      <c r="C20" s="246"/>
      <c r="D20" s="619" t="s">
        <v>215</v>
      </c>
      <c r="E20" s="619" t="s">
        <v>215</v>
      </c>
      <c r="F20" s="619" t="s">
        <v>215</v>
      </c>
      <c r="G20" s="619" t="s">
        <v>215</v>
      </c>
      <c r="H20" s="619" t="s">
        <v>215</v>
      </c>
      <c r="K20" s="360"/>
      <c r="L20" s="360"/>
    </row>
    <row r="21" spans="1:13" ht="24.95" customHeight="1">
      <c r="B21" s="245" t="s">
        <v>55</v>
      </c>
      <c r="C21" s="246" t="s">
        <v>51</v>
      </c>
      <c r="D21" s="618">
        <v>4</v>
      </c>
      <c r="E21" s="618">
        <v>3</v>
      </c>
      <c r="F21" s="618">
        <v>7</v>
      </c>
      <c r="G21" s="482">
        <v>200</v>
      </c>
      <c r="H21" s="482">
        <v>75</v>
      </c>
      <c r="K21" s="360"/>
      <c r="L21" s="360"/>
    </row>
    <row r="22" spans="1:13" ht="24.95" customHeight="1">
      <c r="B22" s="245" t="s">
        <v>52</v>
      </c>
      <c r="C22" s="246" t="s">
        <v>53</v>
      </c>
      <c r="D22" s="619" t="s">
        <v>215</v>
      </c>
      <c r="E22" s="619" t="s">
        <v>215</v>
      </c>
      <c r="F22" s="619" t="s">
        <v>215</v>
      </c>
      <c r="G22" s="619" t="s">
        <v>215</v>
      </c>
      <c r="H22" s="619" t="s">
        <v>215</v>
      </c>
      <c r="K22" s="360"/>
      <c r="L22" s="360"/>
      <c r="M22" s="360"/>
    </row>
    <row r="23" spans="1:13" ht="24.95" customHeight="1">
      <c r="B23" s="245" t="s">
        <v>54</v>
      </c>
      <c r="C23" s="246" t="s">
        <v>18</v>
      </c>
      <c r="D23" s="619" t="s">
        <v>215</v>
      </c>
      <c r="E23" s="619" t="s">
        <v>215</v>
      </c>
      <c r="F23" s="619" t="s">
        <v>215</v>
      </c>
      <c r="G23" s="619" t="s">
        <v>215</v>
      </c>
      <c r="H23" s="619" t="s">
        <v>215</v>
      </c>
      <c r="K23" s="360"/>
      <c r="L23" s="360"/>
      <c r="M23" s="360"/>
    </row>
    <row r="24" spans="1:13" ht="24.95" customHeight="1">
      <c r="B24" s="245" t="s">
        <v>66</v>
      </c>
      <c r="C24" s="246" t="s">
        <v>83</v>
      </c>
      <c r="D24" s="618">
        <v>1880</v>
      </c>
      <c r="E24" s="618">
        <v>20</v>
      </c>
      <c r="F24" s="618">
        <v>1900</v>
      </c>
      <c r="G24" s="482">
        <v>2088.8888888888887</v>
      </c>
      <c r="H24" s="482">
        <v>5.882352941176471</v>
      </c>
      <c r="K24" s="360"/>
      <c r="L24" s="360"/>
    </row>
    <row r="25" spans="1:13" ht="24.95" customHeight="1"/>
  </sheetData>
  <mergeCells count="2">
    <mergeCell ref="G4:H4"/>
    <mergeCell ref="A1:H1"/>
  </mergeCells>
  <pageMargins left="0.5" right="0.25" top="0.5" bottom="0.5" header="0.43306977252843398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D7" sqref="D7"/>
    </sheetView>
  </sheetViews>
  <sheetFormatPr defaultColWidth="8" defaultRowHeight="15.75"/>
  <cols>
    <col min="1" max="1" width="35.625" style="349" customWidth="1"/>
    <col min="2" max="2" width="10" style="349" customWidth="1"/>
    <col min="3" max="3" width="9.625" style="349" customWidth="1"/>
    <col min="4" max="4" width="13" style="349" customWidth="1"/>
    <col min="5" max="5" width="10.625" style="349" customWidth="1"/>
    <col min="6" max="6" width="12.625" style="349" customWidth="1"/>
    <col min="7" max="8" width="8" style="349"/>
    <col min="10" max="16384" width="8" style="349"/>
  </cols>
  <sheetData>
    <row r="1" spans="1:6" s="32" customFormat="1" ht="21" customHeight="1">
      <c r="A1" s="640" t="s">
        <v>364</v>
      </c>
      <c r="B1" s="640"/>
      <c r="C1" s="640"/>
      <c r="D1" s="640"/>
      <c r="E1" s="640"/>
      <c r="F1" s="640"/>
    </row>
    <row r="3" spans="1:6" ht="21" customHeight="1">
      <c r="A3" s="350"/>
      <c r="B3" s="350"/>
      <c r="C3" s="350"/>
      <c r="D3" s="350"/>
      <c r="E3" s="32"/>
      <c r="F3" s="351" t="s">
        <v>83</v>
      </c>
    </row>
    <row r="4" spans="1:6" ht="20.100000000000001" customHeight="1">
      <c r="A4" s="32"/>
      <c r="B4" s="176" t="s">
        <v>98</v>
      </c>
      <c r="C4" s="176" t="s">
        <v>98</v>
      </c>
      <c r="D4" s="176" t="s">
        <v>253</v>
      </c>
      <c r="E4" s="176" t="s">
        <v>238</v>
      </c>
      <c r="F4" s="176" t="s">
        <v>239</v>
      </c>
    </row>
    <row r="5" spans="1:6" ht="20.100000000000001" customHeight="1">
      <c r="A5" s="32"/>
      <c r="B5" s="179" t="s">
        <v>143</v>
      </c>
      <c r="C5" s="179" t="s">
        <v>143</v>
      </c>
      <c r="D5" s="179" t="s">
        <v>7</v>
      </c>
      <c r="E5" s="179" t="s">
        <v>255</v>
      </c>
      <c r="F5" s="179" t="s">
        <v>13</v>
      </c>
    </row>
    <row r="6" spans="1:6" ht="20.100000000000001" customHeight="1">
      <c r="A6" s="32"/>
      <c r="B6" s="180">
        <v>2021</v>
      </c>
      <c r="C6" s="180">
        <v>2020</v>
      </c>
      <c r="D6" s="180" t="s">
        <v>357</v>
      </c>
      <c r="E6" s="180" t="s">
        <v>254</v>
      </c>
      <c r="F6" s="180" t="s">
        <v>68</v>
      </c>
    </row>
    <row r="7" spans="1:6" ht="24.95" customHeight="1">
      <c r="A7" s="532" t="s">
        <v>256</v>
      </c>
      <c r="B7" s="371">
        <f>B8+B9+B10+B25+B26+B27+B28</f>
        <v>10041801</v>
      </c>
      <c r="C7" s="371">
        <f>C8+C9+C10+C25+C26+C27+C28</f>
        <v>9230197</v>
      </c>
      <c r="D7" s="375">
        <f>+B7/C7*100</f>
        <v>108.7929217545411</v>
      </c>
      <c r="E7" s="375">
        <v>100</v>
      </c>
      <c r="F7" s="375">
        <v>100</v>
      </c>
    </row>
    <row r="8" spans="1:6" ht="24.95" customHeight="1">
      <c r="A8" s="533" t="s">
        <v>257</v>
      </c>
      <c r="B8" s="371">
        <v>5489150</v>
      </c>
      <c r="C8" s="371">
        <v>4899948</v>
      </c>
      <c r="D8" s="375">
        <f t="shared" ref="D8:D24" si="0">+B8/C8*100</f>
        <v>112.02465822086276</v>
      </c>
      <c r="E8" s="375">
        <f>+B8/$B$7*100</f>
        <v>54.663003180405589</v>
      </c>
      <c r="F8" s="375">
        <f>+C8/$C$7*100</f>
        <v>53.086060893391554</v>
      </c>
    </row>
    <row r="9" spans="1:6" ht="24.95" customHeight="1">
      <c r="A9" s="533" t="s">
        <v>258</v>
      </c>
      <c r="B9" s="374">
        <v>18053</v>
      </c>
      <c r="C9" s="374">
        <v>17782</v>
      </c>
      <c r="D9" s="375">
        <f t="shared" ref="D9" si="1">+B9/C9*100</f>
        <v>101.52401304690135</v>
      </c>
      <c r="E9" s="375">
        <f>+B9/$B$7*100</f>
        <v>0.17977850785929736</v>
      </c>
      <c r="F9" s="375">
        <f>+C9/$C$7*100</f>
        <v>0.19265027604502916</v>
      </c>
    </row>
    <row r="10" spans="1:6" ht="24.95" customHeight="1">
      <c r="A10" s="533" t="s">
        <v>259</v>
      </c>
      <c r="B10" s="373">
        <f>B11+B12+B13+B14+B15+B16+B18+B17+B19+B20+B21+B22+B23+B24</f>
        <v>4534598</v>
      </c>
      <c r="C10" s="373">
        <f>C11+C12+C13+C14+C15+C16+C18+C17+C19+C20+C21+C22+C23+C24</f>
        <v>4311116</v>
      </c>
      <c r="D10" s="375">
        <f t="shared" si="0"/>
        <v>105.18385494614388</v>
      </c>
      <c r="E10" s="375">
        <f t="shared" ref="E10:E24" si="2">+B10/$B$7*100</f>
        <v>45.157218311735114</v>
      </c>
      <c r="F10" s="375">
        <f t="shared" ref="F10:F24" si="3">+C10/$C$7*100</f>
        <v>46.70665208987414</v>
      </c>
    </row>
    <row r="11" spans="1:6" ht="24.95" customHeight="1">
      <c r="A11" s="534" t="s">
        <v>260</v>
      </c>
      <c r="B11" s="372">
        <v>131993</v>
      </c>
      <c r="C11" s="372">
        <v>99139</v>
      </c>
      <c r="D11" s="376">
        <f t="shared" si="0"/>
        <v>133.13932962809793</v>
      </c>
      <c r="E11" s="376">
        <f t="shared" si="2"/>
        <v>1.3144355280492015</v>
      </c>
      <c r="F11" s="376">
        <f t="shared" si="3"/>
        <v>1.0740724168725759</v>
      </c>
    </row>
    <row r="12" spans="1:6" ht="24.95" customHeight="1">
      <c r="A12" s="534" t="s">
        <v>261</v>
      </c>
      <c r="B12" s="372">
        <v>419906</v>
      </c>
      <c r="C12" s="372">
        <v>422675</v>
      </c>
      <c r="D12" s="376">
        <f t="shared" si="0"/>
        <v>99.344886733305728</v>
      </c>
      <c r="E12" s="376">
        <f t="shared" si="2"/>
        <v>4.1815805750382822</v>
      </c>
      <c r="F12" s="376">
        <f t="shared" si="3"/>
        <v>4.5792630428147953</v>
      </c>
    </row>
    <row r="13" spans="1:6" ht="35.1" customHeight="1">
      <c r="A13" s="534" t="s">
        <v>262</v>
      </c>
      <c r="B13" s="372">
        <v>1426831</v>
      </c>
      <c r="C13" s="372">
        <v>1243529</v>
      </c>
      <c r="D13" s="376">
        <f t="shared" si="0"/>
        <v>114.74046845710876</v>
      </c>
      <c r="E13" s="376">
        <f t="shared" si="2"/>
        <v>14.208915313099713</v>
      </c>
      <c r="F13" s="376">
        <f t="shared" si="3"/>
        <v>13.472399343155947</v>
      </c>
    </row>
    <row r="14" spans="1:6" ht="35.1" customHeight="1">
      <c r="A14" s="534" t="s">
        <v>263</v>
      </c>
      <c r="B14" s="372">
        <v>382850</v>
      </c>
      <c r="C14" s="372">
        <v>459462</v>
      </c>
      <c r="D14" s="376">
        <f t="shared" si="0"/>
        <v>83.325715728395394</v>
      </c>
      <c r="E14" s="376">
        <f t="shared" si="2"/>
        <v>3.8125631049649362</v>
      </c>
      <c r="F14" s="376">
        <f t="shared" si="3"/>
        <v>4.9778135829603638</v>
      </c>
    </row>
    <row r="15" spans="1:6" ht="24.95" customHeight="1">
      <c r="A15" s="534" t="s">
        <v>264</v>
      </c>
      <c r="B15" s="372">
        <v>6653</v>
      </c>
      <c r="C15" s="372">
        <v>9829</v>
      </c>
      <c r="D15" s="376">
        <f t="shared" si="0"/>
        <v>67.687455488859499</v>
      </c>
      <c r="E15" s="376">
        <f t="shared" si="2"/>
        <v>6.6253055602276928E-2</v>
      </c>
      <c r="F15" s="376">
        <f t="shared" si="3"/>
        <v>0.10648743466688738</v>
      </c>
    </row>
    <row r="16" spans="1:6" ht="24.95" customHeight="1">
      <c r="A16" s="534" t="s">
        <v>265</v>
      </c>
      <c r="B16" s="372">
        <v>56576</v>
      </c>
      <c r="C16" s="372">
        <v>46432</v>
      </c>
      <c r="D16" s="376">
        <f>+B16/C16*100</f>
        <v>121.84700206753962</v>
      </c>
      <c r="E16" s="376">
        <f t="shared" si="2"/>
        <v>0.56340491113098146</v>
      </c>
      <c r="F16" s="376">
        <f t="shared" si="3"/>
        <v>0.50304451790140559</v>
      </c>
    </row>
    <row r="17" spans="1:11" ht="35.1" customHeight="1">
      <c r="A17" s="534" t="s">
        <v>266</v>
      </c>
      <c r="B17" s="372">
        <v>13903</v>
      </c>
      <c r="C17" s="372">
        <v>14743</v>
      </c>
      <c r="D17" s="376">
        <f t="shared" si="0"/>
        <v>94.302380790883817</v>
      </c>
      <c r="E17" s="376">
        <f t="shared" si="2"/>
        <v>0.13845125988853993</v>
      </c>
      <c r="F17" s="376">
        <f t="shared" si="3"/>
        <v>0.15972573499785542</v>
      </c>
    </row>
    <row r="18" spans="1:11" ht="24.95" customHeight="1">
      <c r="A18" s="534" t="s">
        <v>267</v>
      </c>
      <c r="B18" s="372">
        <v>16180</v>
      </c>
      <c r="C18" s="372">
        <v>17103</v>
      </c>
      <c r="D18" s="376">
        <f t="shared" si="0"/>
        <v>94.603285973221077</v>
      </c>
      <c r="E18" s="376">
        <f t="shared" si="2"/>
        <v>0.16112647522092899</v>
      </c>
      <c r="F18" s="376">
        <f t="shared" si="3"/>
        <v>0.1852939866830578</v>
      </c>
    </row>
    <row r="19" spans="1:11" ht="24.95" customHeight="1">
      <c r="A19" s="534" t="s">
        <v>268</v>
      </c>
      <c r="B19" s="372">
        <v>87763</v>
      </c>
      <c r="C19" s="372">
        <v>61052</v>
      </c>
      <c r="D19" s="376">
        <f t="shared" si="0"/>
        <v>143.75122846098407</v>
      </c>
      <c r="E19" s="376">
        <f t="shared" si="2"/>
        <v>0.87397669003797229</v>
      </c>
      <c r="F19" s="376">
        <f t="shared" si="3"/>
        <v>0.66143767029024414</v>
      </c>
    </row>
    <row r="20" spans="1:11" ht="24.95" customHeight="1">
      <c r="A20" s="534" t="s">
        <v>269</v>
      </c>
      <c r="B20" s="372">
        <v>515831</v>
      </c>
      <c r="C20" s="372">
        <v>263888</v>
      </c>
      <c r="D20" s="376">
        <f t="shared" si="0"/>
        <v>195.47345843691264</v>
      </c>
      <c r="E20" s="376">
        <f t="shared" si="2"/>
        <v>5.1368375055430793</v>
      </c>
      <c r="F20" s="376">
        <f t="shared" si="3"/>
        <v>2.8589638986036809</v>
      </c>
    </row>
    <row r="21" spans="1:11" ht="24.95" customHeight="1">
      <c r="A21" s="534" t="s">
        <v>270</v>
      </c>
      <c r="B21" s="372">
        <v>892545</v>
      </c>
      <c r="C21" s="372">
        <v>890930</v>
      </c>
      <c r="D21" s="376">
        <f t="shared" si="0"/>
        <v>100.18127125587868</v>
      </c>
      <c r="E21" s="376">
        <f t="shared" si="2"/>
        <v>8.8882960337493238</v>
      </c>
      <c r="F21" s="376">
        <f t="shared" si="3"/>
        <v>9.6523400313124412</v>
      </c>
    </row>
    <row r="22" spans="1:11" ht="24.95" customHeight="1">
      <c r="A22" s="534" t="s">
        <v>271</v>
      </c>
      <c r="B22" s="372">
        <v>502430</v>
      </c>
      <c r="C22" s="372">
        <v>618444</v>
      </c>
      <c r="D22" s="376">
        <f t="shared" si="0"/>
        <v>81.240985440880664</v>
      </c>
      <c r="E22" s="376">
        <f t="shared" si="2"/>
        <v>5.0033853489030511</v>
      </c>
      <c r="F22" s="376">
        <f t="shared" si="3"/>
        <v>6.7002253581369935</v>
      </c>
    </row>
    <row r="23" spans="1:11" ht="24.95" customHeight="1">
      <c r="A23" s="534" t="s">
        <v>272</v>
      </c>
      <c r="B23" s="606"/>
      <c r="C23" s="606"/>
      <c r="D23" s="607" t="s">
        <v>215</v>
      </c>
      <c r="E23" s="607" t="s">
        <v>215</v>
      </c>
      <c r="F23" s="607" t="s">
        <v>215</v>
      </c>
    </row>
    <row r="24" spans="1:11" ht="24.95" customHeight="1">
      <c r="A24" s="534" t="s">
        <v>273</v>
      </c>
      <c r="B24" s="372">
        <v>81137</v>
      </c>
      <c r="C24" s="372">
        <v>163890</v>
      </c>
      <c r="D24" s="376">
        <f t="shared" si="0"/>
        <v>49.506986393312587</v>
      </c>
      <c r="E24" s="376">
        <f t="shared" si="2"/>
        <v>0.80799251050683052</v>
      </c>
      <c r="F24" s="376">
        <f t="shared" si="3"/>
        <v>1.7755850714778894</v>
      </c>
    </row>
    <row r="25" spans="1:11" ht="24.95" customHeight="1">
      <c r="A25" s="533" t="s">
        <v>274</v>
      </c>
      <c r="B25" s="374">
        <v>0</v>
      </c>
      <c r="C25" s="374">
        <v>0</v>
      </c>
      <c r="D25" s="375" t="s">
        <v>215</v>
      </c>
      <c r="E25" s="375" t="s">
        <v>215</v>
      </c>
      <c r="F25" s="375" t="s">
        <v>215</v>
      </c>
    </row>
    <row r="26" spans="1:11" ht="24.95" customHeight="1">
      <c r="A26" s="533" t="s">
        <v>275</v>
      </c>
      <c r="B26" s="374"/>
      <c r="C26" s="374"/>
      <c r="D26" s="375" t="s">
        <v>215</v>
      </c>
      <c r="E26" s="375" t="s">
        <v>215</v>
      </c>
      <c r="F26" s="375" t="s">
        <v>215</v>
      </c>
    </row>
    <row r="27" spans="1:11" ht="24.95" customHeight="1">
      <c r="A27" s="533" t="s">
        <v>276</v>
      </c>
      <c r="B27" s="373">
        <v>0</v>
      </c>
      <c r="C27" s="373">
        <v>27</v>
      </c>
      <c r="D27" s="375" t="s">
        <v>215</v>
      </c>
      <c r="E27" s="375" t="s">
        <v>215</v>
      </c>
      <c r="F27" s="375" t="s">
        <v>215</v>
      </c>
    </row>
    <row r="28" spans="1:11" s="615" customFormat="1" ht="20.100000000000001" customHeight="1">
      <c r="A28" s="535" t="s">
        <v>353</v>
      </c>
      <c r="B28" s="28">
        <v>0</v>
      </c>
      <c r="C28" s="28">
        <v>1324</v>
      </c>
      <c r="D28" s="375" t="s">
        <v>215</v>
      </c>
      <c r="E28" s="375" t="s">
        <v>215</v>
      </c>
      <c r="F28" s="375" t="s">
        <v>215</v>
      </c>
      <c r="J28" s="349"/>
      <c r="K28" s="349"/>
    </row>
    <row r="29" spans="1:11" ht="20.100000000000001" customHeight="1">
      <c r="A29" s="535"/>
      <c r="B29" s="32"/>
      <c r="C29" s="32"/>
      <c r="D29" s="32"/>
      <c r="E29" s="32"/>
      <c r="F29" s="32"/>
    </row>
    <row r="30" spans="1:11" ht="16.5" customHeight="1">
      <c r="A30" s="575" t="s">
        <v>356</v>
      </c>
      <c r="B30" s="574"/>
      <c r="C30" s="574"/>
      <c r="D30" s="574"/>
      <c r="E30" s="574"/>
      <c r="F30" s="574"/>
    </row>
    <row r="31" spans="1:11" ht="20.100000000000001" customHeight="1">
      <c r="A31" s="32"/>
      <c r="B31" s="32"/>
      <c r="C31" s="32"/>
      <c r="D31" s="32"/>
      <c r="E31" s="32"/>
      <c r="F31" s="32"/>
    </row>
    <row r="32" spans="1:11" ht="20.100000000000001" customHeight="1">
      <c r="A32" s="32"/>
      <c r="B32" s="32"/>
      <c r="C32" s="32"/>
      <c r="D32" s="32"/>
      <c r="E32" s="32"/>
      <c r="F32" s="32"/>
    </row>
    <row r="33" spans="1:6" ht="20.100000000000001" customHeight="1">
      <c r="A33" s="32"/>
      <c r="B33" s="32"/>
      <c r="C33" s="32"/>
      <c r="D33" s="32"/>
      <c r="E33" s="32"/>
      <c r="F33" s="32"/>
    </row>
    <row r="34" spans="1:6" ht="20.100000000000001" customHeight="1">
      <c r="A34" s="32"/>
      <c r="B34" s="32"/>
      <c r="C34" s="32"/>
      <c r="D34" s="32"/>
      <c r="E34" s="32"/>
      <c r="F34" s="32"/>
    </row>
    <row r="35" spans="1:6" ht="20.100000000000001" customHeight="1">
      <c r="A35" s="32"/>
      <c r="B35" s="32"/>
      <c r="C35" s="32"/>
      <c r="D35" s="32"/>
      <c r="E35" s="32"/>
      <c r="F35" s="32"/>
    </row>
    <row r="36" spans="1:6" ht="20.100000000000001" customHeight="1">
      <c r="A36" s="32"/>
      <c r="B36" s="32"/>
      <c r="C36" s="32"/>
      <c r="D36" s="32"/>
      <c r="E36" s="32"/>
      <c r="F36" s="32"/>
    </row>
    <row r="37" spans="1:6" ht="20.100000000000001" customHeight="1">
      <c r="A37" s="32"/>
      <c r="B37" s="32"/>
      <c r="C37" s="32"/>
      <c r="D37" s="32"/>
      <c r="E37" s="32"/>
      <c r="F37" s="32"/>
    </row>
    <row r="38" spans="1:6" ht="20.100000000000001" customHeight="1">
      <c r="A38" s="32"/>
      <c r="B38" s="32"/>
      <c r="C38" s="32"/>
      <c r="D38" s="32"/>
      <c r="E38" s="32"/>
      <c r="F38" s="32"/>
    </row>
    <row r="39" spans="1:6" ht="20.100000000000001" customHeight="1">
      <c r="A39" s="32"/>
      <c r="B39" s="32"/>
      <c r="C39" s="32"/>
      <c r="D39" s="32"/>
      <c r="E39" s="32"/>
      <c r="F39" s="32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selection activeCell="H9" sqref="H9"/>
    </sheetView>
  </sheetViews>
  <sheetFormatPr defaultColWidth="8.75" defaultRowHeight="15.75"/>
  <cols>
    <col min="1" max="1" width="1.375" style="110" customWidth="1"/>
    <col min="2" max="2" width="31.625" style="110" customWidth="1"/>
    <col min="3" max="3" width="10.375" style="110" customWidth="1"/>
    <col min="4" max="4" width="11.125" style="110" customWidth="1"/>
    <col min="5" max="5" width="12.125" style="110" customWidth="1"/>
    <col min="6" max="6" width="9.125" style="110" customWidth="1"/>
    <col min="7" max="7" width="9.25" style="110" customWidth="1"/>
    <col min="8" max="8" width="9.375" style="110" customWidth="1"/>
    <col min="9" max="9" width="10.375" style="110" bestFit="1" customWidth="1"/>
    <col min="10" max="10" width="9.375" style="110" hidden="1" customWidth="1"/>
    <col min="11" max="11" width="8.75" style="110" hidden="1" customWidth="1"/>
    <col min="12" max="12" width="9.875" style="110" hidden="1" customWidth="1"/>
    <col min="13" max="13" width="0" style="110" hidden="1" customWidth="1"/>
    <col min="14" max="14" width="11.375" style="110" hidden="1" customWidth="1"/>
    <col min="15" max="17" width="0" style="110" hidden="1" customWidth="1"/>
    <col min="18" max="18" width="8.75" style="461"/>
    <col min="19" max="19" width="8.75" style="117"/>
    <col min="20" max="20" width="9.875" style="117" bestFit="1" customWidth="1"/>
    <col min="21" max="21" width="8.75" style="110"/>
    <col min="22" max="22" width="9.875" style="110" bestFit="1" customWidth="1"/>
    <col min="23" max="23" width="10.375" style="110" bestFit="1" customWidth="1"/>
    <col min="24" max="16384" width="8.75" style="110"/>
  </cols>
  <sheetData>
    <row r="1" spans="1:23" ht="27" customHeight="1">
      <c r="A1" s="642" t="s">
        <v>365</v>
      </c>
      <c r="B1" s="642"/>
      <c r="C1" s="642"/>
      <c r="D1" s="642"/>
      <c r="E1" s="642"/>
      <c r="F1" s="642"/>
      <c r="G1" s="642"/>
      <c r="H1" s="642"/>
    </row>
    <row r="2" spans="1:23" ht="15" customHeight="1">
      <c r="A2" s="113"/>
      <c r="B2" s="113"/>
      <c r="C2" s="113"/>
      <c r="D2" s="113"/>
      <c r="E2" s="113"/>
      <c r="F2" s="113"/>
      <c r="G2" s="113"/>
    </row>
    <row r="3" spans="1:23" ht="15" customHeight="1">
      <c r="H3" s="114" t="s">
        <v>104</v>
      </c>
    </row>
    <row r="4" spans="1:23" ht="20.100000000000001" customHeight="1">
      <c r="A4" s="115"/>
      <c r="B4" s="115"/>
      <c r="C4" s="116" t="s">
        <v>3</v>
      </c>
      <c r="D4" s="116" t="s">
        <v>15</v>
      </c>
      <c r="E4" s="116" t="s">
        <v>15</v>
      </c>
      <c r="F4" s="641" t="s">
        <v>146</v>
      </c>
      <c r="G4" s="641"/>
      <c r="H4" s="641"/>
    </row>
    <row r="5" spans="1:23" ht="20.100000000000001" customHeight="1">
      <c r="A5" s="117"/>
      <c r="B5" s="117"/>
      <c r="C5" s="118" t="s">
        <v>61</v>
      </c>
      <c r="D5" s="118" t="s">
        <v>20</v>
      </c>
      <c r="E5" s="119" t="s">
        <v>98</v>
      </c>
      <c r="F5" s="118" t="s">
        <v>59</v>
      </c>
      <c r="G5" s="118" t="s">
        <v>43</v>
      </c>
      <c r="H5" s="12" t="s">
        <v>98</v>
      </c>
      <c r="R5" s="462"/>
      <c r="S5" s="118"/>
      <c r="T5" s="352"/>
    </row>
    <row r="6" spans="1:23" ht="20.100000000000001" customHeight="1">
      <c r="A6" s="117"/>
      <c r="B6" s="117"/>
      <c r="C6" s="12" t="s">
        <v>17</v>
      </c>
      <c r="D6" s="12" t="s">
        <v>17</v>
      </c>
      <c r="E6" s="12" t="s">
        <v>143</v>
      </c>
      <c r="F6" s="12" t="s">
        <v>17</v>
      </c>
      <c r="G6" s="12" t="s">
        <v>17</v>
      </c>
      <c r="H6" s="12" t="s">
        <v>143</v>
      </c>
      <c r="R6" s="462"/>
      <c r="S6" s="352"/>
      <c r="T6" s="352"/>
    </row>
    <row r="7" spans="1:23" ht="20.100000000000001" customHeight="1">
      <c r="A7" s="117"/>
      <c r="B7" s="117"/>
      <c r="C7" s="13">
        <v>2021</v>
      </c>
      <c r="D7" s="388">
        <v>2021</v>
      </c>
      <c r="E7" s="388">
        <v>2021</v>
      </c>
      <c r="F7" s="388">
        <v>2021</v>
      </c>
      <c r="G7" s="388">
        <v>2021</v>
      </c>
      <c r="H7" s="388">
        <v>2021</v>
      </c>
      <c r="J7" s="253" t="s">
        <v>202</v>
      </c>
      <c r="K7" s="253" t="s">
        <v>214</v>
      </c>
      <c r="L7" s="253" t="s">
        <v>213</v>
      </c>
      <c r="R7" s="462"/>
      <c r="S7" s="352"/>
      <c r="T7" s="352"/>
    </row>
    <row r="8" spans="1:23" ht="24.95" customHeight="1">
      <c r="A8" s="120" t="s">
        <v>1</v>
      </c>
      <c r="B8" s="121"/>
      <c r="C8" s="435">
        <v>8349566.9199999999</v>
      </c>
      <c r="D8" s="435">
        <v>10438626.57</v>
      </c>
      <c r="E8" s="435">
        <v>18788193.490000002</v>
      </c>
      <c r="F8" s="411">
        <v>107.45060735153442</v>
      </c>
      <c r="G8" s="411">
        <v>109.09211157070352</v>
      </c>
      <c r="H8" s="411">
        <v>108.35646892369169</v>
      </c>
      <c r="I8" s="111"/>
      <c r="J8" s="254">
        <v>5404526.3100000005</v>
      </c>
      <c r="K8" s="254">
        <v>7726240.04</v>
      </c>
      <c r="L8" s="254">
        <v>13130766.350000001</v>
      </c>
      <c r="M8" s="111"/>
      <c r="N8" s="254">
        <v>14228234.209999999</v>
      </c>
      <c r="O8" s="327"/>
      <c r="R8" s="463"/>
      <c r="S8" s="353"/>
      <c r="T8" s="353"/>
      <c r="V8" s="254"/>
      <c r="W8" s="327"/>
    </row>
    <row r="9" spans="1:23" ht="28.5" customHeight="1">
      <c r="A9" s="123"/>
      <c r="B9" s="124" t="s">
        <v>89</v>
      </c>
      <c r="C9" s="436">
        <v>1106518</v>
      </c>
      <c r="D9" s="436">
        <v>1320833</v>
      </c>
      <c r="E9" s="436">
        <v>2427351</v>
      </c>
      <c r="F9" s="408">
        <v>96.766317299157407</v>
      </c>
      <c r="G9" s="408">
        <v>100.06454638362219</v>
      </c>
      <c r="H9" s="408">
        <v>98.533576133885617</v>
      </c>
      <c r="I9" s="111"/>
      <c r="J9" s="254">
        <v>1247667</v>
      </c>
      <c r="K9" s="254">
        <v>1357340</v>
      </c>
      <c r="L9" s="254">
        <v>2605007</v>
      </c>
      <c r="M9" s="111"/>
      <c r="N9" s="254">
        <v>2708952.0000000005</v>
      </c>
      <c r="O9" s="327"/>
      <c r="P9" s="254" t="e">
        <v>#VALUE!</v>
      </c>
      <c r="R9" s="464"/>
      <c r="S9" s="465"/>
      <c r="T9" s="354"/>
      <c r="V9" s="327"/>
    </row>
    <row r="10" spans="1:23" ht="28.5" customHeight="1">
      <c r="A10" s="123"/>
      <c r="B10" s="124" t="s">
        <v>88</v>
      </c>
      <c r="C10" s="436">
        <v>0</v>
      </c>
      <c r="D10" s="436">
        <v>0</v>
      </c>
      <c r="E10" s="436">
        <v>0</v>
      </c>
      <c r="F10" s="436">
        <v>0</v>
      </c>
      <c r="G10" s="436">
        <v>0</v>
      </c>
      <c r="H10" s="436">
        <v>0</v>
      </c>
      <c r="I10" s="111"/>
      <c r="J10" s="254">
        <v>0</v>
      </c>
      <c r="K10" s="254">
        <v>1320</v>
      </c>
      <c r="L10" s="254">
        <v>1320</v>
      </c>
      <c r="M10" s="111"/>
      <c r="N10" s="254" t="e">
        <v>#VALUE!</v>
      </c>
      <c r="O10" s="327"/>
      <c r="P10" s="110">
        <v>45600</v>
      </c>
      <c r="R10" s="464"/>
      <c r="S10" s="252"/>
      <c r="T10" s="353"/>
    </row>
    <row r="11" spans="1:23" ht="28.5" customHeight="1">
      <c r="A11" s="123"/>
      <c r="B11" s="124" t="s">
        <v>87</v>
      </c>
      <c r="C11" s="436">
        <v>0</v>
      </c>
      <c r="D11" s="436">
        <v>0</v>
      </c>
      <c r="E11" s="436">
        <v>0</v>
      </c>
      <c r="F11" s="436">
        <v>0</v>
      </c>
      <c r="G11" s="436">
        <v>0</v>
      </c>
      <c r="H11" s="436">
        <v>0</v>
      </c>
      <c r="I11" s="111"/>
      <c r="J11" s="254">
        <v>15500</v>
      </c>
      <c r="K11" s="254">
        <v>72000</v>
      </c>
      <c r="L11" s="254">
        <v>87500</v>
      </c>
      <c r="M11" s="111"/>
      <c r="N11" s="254" t="e">
        <v>#VALUE!</v>
      </c>
      <c r="O11" s="327"/>
      <c r="P11" s="254" t="e">
        <v>#VALUE!</v>
      </c>
      <c r="R11" s="464"/>
      <c r="S11" s="252"/>
      <c r="T11" s="353"/>
    </row>
    <row r="12" spans="1:23" ht="40.5" customHeight="1">
      <c r="A12" s="123"/>
      <c r="B12" s="127" t="s">
        <v>176</v>
      </c>
      <c r="C12" s="436">
        <v>0</v>
      </c>
      <c r="D12" s="436">
        <v>0</v>
      </c>
      <c r="E12" s="436">
        <v>0</v>
      </c>
      <c r="F12" s="436">
        <v>0</v>
      </c>
      <c r="G12" s="436">
        <v>0</v>
      </c>
      <c r="H12" s="436">
        <v>0</v>
      </c>
      <c r="I12" s="111"/>
      <c r="J12" s="254"/>
      <c r="K12" s="254"/>
      <c r="L12" s="254">
        <v>0</v>
      </c>
      <c r="M12" s="111"/>
      <c r="N12" s="254"/>
      <c r="O12" s="327"/>
      <c r="R12" s="464"/>
      <c r="S12" s="252"/>
      <c r="T12" s="353"/>
    </row>
    <row r="13" spans="1:23" ht="40.5" customHeight="1">
      <c r="A13" s="123"/>
      <c r="B13" s="128" t="s">
        <v>177</v>
      </c>
      <c r="C13" s="436">
        <v>0</v>
      </c>
      <c r="D13" s="436">
        <v>0</v>
      </c>
      <c r="E13" s="436">
        <v>0</v>
      </c>
      <c r="F13" s="436">
        <v>0</v>
      </c>
      <c r="G13" s="436">
        <v>0</v>
      </c>
      <c r="H13" s="436">
        <v>0</v>
      </c>
      <c r="I13" s="111"/>
      <c r="J13" s="254"/>
      <c r="K13" s="254">
        <v>13007</v>
      </c>
      <c r="L13" s="254">
        <v>13007</v>
      </c>
      <c r="M13" s="111"/>
      <c r="N13" s="254">
        <v>13007</v>
      </c>
      <c r="O13" s="327"/>
      <c r="R13" s="464"/>
      <c r="S13" s="252"/>
      <c r="T13" s="353"/>
    </row>
    <row r="14" spans="1:23" ht="27.75" customHeight="1">
      <c r="A14" s="123"/>
      <c r="B14" s="129" t="s">
        <v>86</v>
      </c>
      <c r="C14" s="436">
        <v>2652548.2400000002</v>
      </c>
      <c r="D14" s="436">
        <v>3891852.72</v>
      </c>
      <c r="E14" s="436">
        <v>6544400.9600000009</v>
      </c>
      <c r="F14" s="408">
        <v>82.541758469818348</v>
      </c>
      <c r="G14" s="408">
        <v>84.639356831721656</v>
      </c>
      <c r="H14" s="408">
        <v>83.776449890888642</v>
      </c>
      <c r="I14" s="111"/>
      <c r="J14" s="254">
        <v>2771971.58</v>
      </c>
      <c r="K14" s="254">
        <v>4120076.04</v>
      </c>
      <c r="L14" s="254">
        <v>6892047.6200000001</v>
      </c>
      <c r="M14" s="111"/>
      <c r="N14" s="254">
        <v>7607751.21</v>
      </c>
      <c r="O14" s="327"/>
      <c r="R14" s="464"/>
      <c r="S14" s="465"/>
      <c r="T14" s="354"/>
      <c r="V14" s="259"/>
    </row>
    <row r="15" spans="1:23" ht="27.75" customHeight="1">
      <c r="A15" s="123"/>
      <c r="B15" s="129" t="s">
        <v>85</v>
      </c>
      <c r="C15" s="436">
        <v>4590500.68</v>
      </c>
      <c r="D15" s="436">
        <v>5225940.8499999996</v>
      </c>
      <c r="E15" s="436">
        <v>9816441.5299999993</v>
      </c>
      <c r="F15" s="408">
        <v>134.4795392421432</v>
      </c>
      <c r="G15" s="408">
        <v>143.15704954791693</v>
      </c>
      <c r="H15" s="408">
        <v>138.96383870552864</v>
      </c>
      <c r="I15" s="111"/>
      <c r="J15" s="254">
        <v>1369387.73</v>
      </c>
      <c r="K15" s="254">
        <v>2113937</v>
      </c>
      <c r="L15" s="254">
        <v>3483324.73</v>
      </c>
      <c r="M15" s="111"/>
      <c r="N15" s="254">
        <v>3911531</v>
      </c>
      <c r="O15" s="327"/>
      <c r="R15" s="464"/>
      <c r="S15" s="465"/>
      <c r="T15" s="354"/>
    </row>
    <row r="16" spans="1:23" ht="27.75" customHeight="1">
      <c r="A16" s="123"/>
      <c r="B16" s="129" t="s">
        <v>84</v>
      </c>
      <c r="C16" s="436">
        <v>0</v>
      </c>
      <c r="D16" s="436">
        <v>0</v>
      </c>
      <c r="E16" s="436">
        <v>0</v>
      </c>
      <c r="F16" s="436">
        <v>0</v>
      </c>
      <c r="G16" s="436">
        <v>0</v>
      </c>
      <c r="H16" s="436">
        <v>0</v>
      </c>
      <c r="I16" s="112"/>
      <c r="J16" s="254"/>
      <c r="K16" s="254">
        <v>48560</v>
      </c>
      <c r="L16" s="254">
        <v>48560</v>
      </c>
      <c r="M16" s="111"/>
      <c r="N16" s="254">
        <v>48560</v>
      </c>
      <c r="O16" s="327"/>
      <c r="R16" s="464"/>
      <c r="S16" s="355"/>
      <c r="T16" s="353"/>
    </row>
    <row r="17" spans="1:12" ht="24.95" customHeight="1">
      <c r="A17" s="123"/>
      <c r="B17" s="131"/>
      <c r="C17" s="132"/>
      <c r="D17" s="132"/>
      <c r="E17" s="133"/>
      <c r="F17" s="133"/>
      <c r="G17" s="133"/>
      <c r="H17" s="134"/>
      <c r="I17" s="112"/>
      <c r="J17" s="111"/>
      <c r="K17" s="111"/>
      <c r="L17" s="111"/>
    </row>
    <row r="18" spans="1:12" ht="20.100000000000001" customHeight="1">
      <c r="A18" s="123"/>
      <c r="B18" s="135"/>
      <c r="C18" s="136"/>
      <c r="H18" s="125"/>
      <c r="K18" s="327"/>
      <c r="L18" s="111"/>
    </row>
    <row r="19" spans="1:12" ht="20.100000000000001" customHeight="1">
      <c r="A19" s="123"/>
      <c r="B19" s="135"/>
      <c r="C19" s="137"/>
      <c r="H19" s="125"/>
      <c r="J19" s="111"/>
      <c r="K19" s="111"/>
      <c r="L19" s="111"/>
    </row>
    <row r="20" spans="1:12" ht="20.100000000000001" customHeight="1">
      <c r="A20" s="123"/>
      <c r="B20" s="135"/>
      <c r="C20" s="137"/>
      <c r="H20" s="125"/>
      <c r="J20" s="111"/>
      <c r="K20" s="111"/>
      <c r="L20" s="111"/>
    </row>
    <row r="21" spans="1:12" ht="20.100000000000001" customHeight="1">
      <c r="B21" s="138"/>
      <c r="C21" s="139"/>
      <c r="H21" s="140"/>
    </row>
    <row r="22" spans="1:12" ht="20.100000000000001" customHeight="1">
      <c r="A22" s="141"/>
      <c r="B22" s="142"/>
      <c r="C22" s="143"/>
      <c r="H22" s="140"/>
    </row>
    <row r="23" spans="1:12" ht="20.100000000000001" customHeight="1">
      <c r="A23" s="141"/>
      <c r="B23" s="142"/>
      <c r="C23" s="144"/>
      <c r="H23" s="140"/>
    </row>
    <row r="24" spans="1:12" ht="20.100000000000001" customHeight="1">
      <c r="A24" s="141"/>
      <c r="B24" s="142"/>
      <c r="C24" s="144"/>
      <c r="H24" s="140"/>
    </row>
    <row r="25" spans="1:12" ht="20.100000000000001" customHeight="1">
      <c r="A25" s="141"/>
      <c r="B25" s="142"/>
      <c r="C25" s="144"/>
      <c r="H25" s="140"/>
    </row>
    <row r="26" spans="1:12" ht="20.100000000000001" customHeight="1">
      <c r="A26" s="141"/>
      <c r="B26" s="142"/>
      <c r="C26" s="144"/>
      <c r="H26" s="140"/>
    </row>
    <row r="27" spans="1:12" ht="20.100000000000001" customHeight="1">
      <c r="A27" s="141"/>
      <c r="B27" s="142"/>
      <c r="C27" s="144"/>
      <c r="D27" s="144"/>
      <c r="E27" s="144"/>
      <c r="F27" s="144"/>
      <c r="G27" s="144"/>
      <c r="H27" s="140"/>
    </row>
    <row r="28" spans="1:12" ht="20.100000000000001" customHeight="1">
      <c r="A28" s="141"/>
      <c r="B28" s="142"/>
      <c r="C28" s="144"/>
      <c r="D28" s="144"/>
      <c r="E28" s="144"/>
      <c r="F28" s="144"/>
      <c r="G28" s="144"/>
      <c r="H28" s="140"/>
    </row>
    <row r="29" spans="1:12" ht="20.100000000000001" customHeight="1">
      <c r="A29" s="141"/>
      <c r="B29" s="142"/>
      <c r="C29" s="144"/>
      <c r="D29" s="144"/>
      <c r="E29" s="144"/>
      <c r="F29" s="144"/>
      <c r="G29" s="144"/>
      <c r="H29" s="140"/>
    </row>
    <row r="30" spans="1:12" ht="20.100000000000001" customHeight="1">
      <c r="A30" s="141"/>
      <c r="B30" s="142"/>
      <c r="C30" s="144"/>
      <c r="D30" s="144"/>
      <c r="E30" s="144"/>
      <c r="F30" s="144"/>
      <c r="G30" s="144"/>
      <c r="H30" s="140"/>
    </row>
    <row r="31" spans="1:12" ht="20.100000000000001" customHeight="1">
      <c r="A31" s="141"/>
      <c r="B31" s="142"/>
      <c r="C31" s="144"/>
      <c r="D31" s="144"/>
      <c r="E31" s="144"/>
      <c r="F31" s="144"/>
      <c r="G31" s="144"/>
      <c r="H31" s="140"/>
    </row>
    <row r="32" spans="1:12" ht="20.100000000000001" customHeight="1">
      <c r="A32" s="141"/>
      <c r="B32" s="142"/>
      <c r="C32" s="144"/>
      <c r="D32" s="144"/>
      <c r="E32" s="144"/>
      <c r="F32" s="144"/>
      <c r="G32" s="144"/>
      <c r="H32" s="140"/>
    </row>
    <row r="33" spans="1:8" ht="20.100000000000001" customHeight="1">
      <c r="A33" s="141"/>
      <c r="B33" s="142"/>
      <c r="C33" s="144"/>
      <c r="D33" s="144"/>
      <c r="E33" s="144"/>
      <c r="F33" s="144"/>
      <c r="G33" s="144"/>
      <c r="H33" s="140"/>
    </row>
    <row r="34" spans="1:8" ht="20.100000000000001" customHeight="1">
      <c r="A34" s="141"/>
      <c r="B34" s="142"/>
      <c r="C34" s="144"/>
      <c r="D34" s="144"/>
      <c r="E34" s="144"/>
      <c r="F34" s="144"/>
      <c r="G34" s="144"/>
      <c r="H34" s="140"/>
    </row>
    <row r="35" spans="1:8" ht="20.100000000000001" customHeight="1">
      <c r="A35" s="141"/>
      <c r="B35" s="142"/>
      <c r="C35" s="144"/>
      <c r="D35" s="144"/>
      <c r="E35" s="144"/>
      <c r="F35" s="144"/>
      <c r="G35" s="144"/>
      <c r="H35" s="140"/>
    </row>
    <row r="36" spans="1:8" ht="20.100000000000001" customHeight="1">
      <c r="A36" s="141"/>
      <c r="B36" s="142"/>
      <c r="C36" s="144"/>
      <c r="D36" s="144"/>
      <c r="E36" s="144"/>
      <c r="F36" s="144"/>
      <c r="G36" s="144"/>
      <c r="H36" s="140"/>
    </row>
    <row r="37" spans="1:8" ht="20.100000000000001" customHeight="1">
      <c r="A37" s="141"/>
      <c r="B37" s="142"/>
      <c r="C37" s="144"/>
      <c r="D37" s="144"/>
      <c r="E37" s="144"/>
      <c r="F37" s="144"/>
      <c r="G37" s="144"/>
      <c r="H37" s="140"/>
    </row>
    <row r="38" spans="1:8" ht="20.100000000000001" customHeight="1">
      <c r="A38" s="141"/>
      <c r="B38" s="142"/>
      <c r="C38" s="144"/>
      <c r="D38" s="144"/>
      <c r="E38" s="144"/>
      <c r="F38" s="144"/>
      <c r="G38" s="144"/>
      <c r="H38" s="140"/>
    </row>
    <row r="39" spans="1:8" ht="20.100000000000001" customHeight="1">
      <c r="A39" s="141"/>
      <c r="B39" s="142"/>
      <c r="C39" s="144"/>
      <c r="D39" s="144"/>
      <c r="E39" s="144"/>
      <c r="F39" s="144"/>
      <c r="G39" s="144"/>
      <c r="H39" s="140"/>
    </row>
    <row r="40" spans="1:8" ht="20.100000000000001" customHeight="1">
      <c r="A40" s="141"/>
      <c r="B40" s="142"/>
      <c r="C40" s="144"/>
      <c r="D40" s="144"/>
      <c r="E40" s="144"/>
      <c r="F40" s="144"/>
      <c r="G40" s="144"/>
      <c r="H40" s="140"/>
    </row>
    <row r="41" spans="1:8" ht="20.100000000000001" customHeight="1">
      <c r="A41" s="141"/>
      <c r="B41" s="142"/>
      <c r="C41" s="144"/>
      <c r="D41" s="144"/>
      <c r="E41" s="144"/>
      <c r="F41" s="144"/>
      <c r="G41" s="144"/>
      <c r="H41" s="140"/>
    </row>
    <row r="42" spans="1:8" ht="20.100000000000001" customHeight="1">
      <c r="A42" s="141"/>
      <c r="B42" s="142"/>
      <c r="C42" s="144"/>
      <c r="D42" s="144"/>
      <c r="E42" s="144"/>
      <c r="F42" s="144"/>
      <c r="G42" s="144"/>
      <c r="H42" s="140"/>
    </row>
    <row r="43" spans="1:8" ht="20.100000000000001" customHeight="1">
      <c r="A43" s="141"/>
    </row>
    <row r="44" spans="1:8" ht="15" customHeight="1">
      <c r="A44" s="141"/>
    </row>
    <row r="45" spans="1:8" ht="15" customHeight="1">
      <c r="A45" s="141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I13" sqref="I13"/>
    </sheetView>
  </sheetViews>
  <sheetFormatPr defaultColWidth="7.875" defaultRowHeight="15.75"/>
  <cols>
    <col min="1" max="1" width="1.75" style="110" customWidth="1"/>
    <col min="2" max="2" width="32.625" style="110" customWidth="1"/>
    <col min="3" max="4" width="9.625" style="110" customWidth="1"/>
    <col min="5" max="5" width="10.75" style="110" customWidth="1"/>
    <col min="6" max="7" width="11.25" style="110" customWidth="1"/>
    <col min="8" max="9" width="7.875" style="110"/>
    <col min="10" max="10" width="9.625" style="110" bestFit="1" customWidth="1"/>
    <col min="11" max="12" width="10.625" style="110" customWidth="1"/>
    <col min="13" max="16384" width="7.875" style="110"/>
  </cols>
  <sheetData>
    <row r="1" spans="1:12" ht="29.25" customHeight="1">
      <c r="A1" s="642" t="s">
        <v>366</v>
      </c>
      <c r="B1" s="642"/>
      <c r="C1" s="642"/>
      <c r="D1" s="642"/>
      <c r="E1" s="642"/>
      <c r="F1" s="642"/>
      <c r="G1" s="642"/>
    </row>
    <row r="2" spans="1:12" ht="20.100000000000001" customHeight="1">
      <c r="A2" s="643" t="s">
        <v>367</v>
      </c>
      <c r="B2" s="643"/>
      <c r="C2" s="643"/>
      <c r="D2" s="643"/>
      <c r="E2" s="643"/>
      <c r="F2" s="643"/>
      <c r="G2" s="643"/>
    </row>
    <row r="3" spans="1:12" ht="15" customHeight="1">
      <c r="A3" s="113"/>
      <c r="B3" s="113"/>
      <c r="C3" s="113"/>
      <c r="D3" s="113"/>
      <c r="E3" s="113"/>
      <c r="F3" s="113"/>
    </row>
    <row r="4" spans="1:12" s="167" customFormat="1" ht="15" customHeight="1">
      <c r="G4" s="166" t="s">
        <v>104</v>
      </c>
    </row>
    <row r="5" spans="1:12" ht="20.100000000000001" customHeight="1">
      <c r="A5" s="115"/>
      <c r="B5" s="115"/>
      <c r="C5" s="116" t="s">
        <v>3</v>
      </c>
      <c r="D5" s="116" t="s">
        <v>21</v>
      </c>
      <c r="E5" s="116" t="s">
        <v>15</v>
      </c>
      <c r="F5" s="116" t="s">
        <v>147</v>
      </c>
      <c r="G5" s="116" t="s">
        <v>147</v>
      </c>
    </row>
    <row r="6" spans="1:12" ht="20.100000000000001" customHeight="1">
      <c r="A6" s="117"/>
      <c r="B6" s="117"/>
      <c r="C6" s="119" t="s">
        <v>99</v>
      </c>
      <c r="D6" s="119" t="s">
        <v>101</v>
      </c>
      <c r="E6" s="119" t="s">
        <v>98</v>
      </c>
      <c r="F6" s="119" t="s">
        <v>284</v>
      </c>
      <c r="G6" s="119" t="s">
        <v>284</v>
      </c>
    </row>
    <row r="7" spans="1:12" ht="20.100000000000001" customHeight="1">
      <c r="A7" s="117"/>
      <c r="B7" s="117"/>
      <c r="C7" s="119" t="s">
        <v>17</v>
      </c>
      <c r="D7" s="119" t="s">
        <v>17</v>
      </c>
      <c r="E7" s="119" t="s">
        <v>143</v>
      </c>
      <c r="F7" s="119" t="s">
        <v>148</v>
      </c>
      <c r="G7" s="119" t="s">
        <v>149</v>
      </c>
      <c r="K7" s="356"/>
      <c r="L7" s="356"/>
    </row>
    <row r="8" spans="1:12" ht="20.100000000000001" customHeight="1">
      <c r="A8" s="117"/>
      <c r="B8" s="117"/>
      <c r="C8" s="146">
        <v>2021</v>
      </c>
      <c r="D8" s="146">
        <v>2021</v>
      </c>
      <c r="E8" s="146">
        <v>2021</v>
      </c>
      <c r="F8" s="146" t="s">
        <v>221</v>
      </c>
      <c r="G8" s="146" t="s">
        <v>64</v>
      </c>
    </row>
    <row r="9" spans="1:12" ht="20.100000000000001" customHeight="1">
      <c r="A9" s="117"/>
      <c r="B9" s="117"/>
      <c r="E9" s="119"/>
      <c r="F9" s="119"/>
      <c r="G9" s="119"/>
    </row>
    <row r="10" spans="1:12" ht="24.95" customHeight="1">
      <c r="A10" s="120" t="s">
        <v>1</v>
      </c>
      <c r="B10" s="163"/>
      <c r="C10" s="435">
        <v>423853</v>
      </c>
      <c r="D10" s="435">
        <v>490135</v>
      </c>
      <c r="E10" s="435">
        <v>2427351</v>
      </c>
      <c r="F10" s="432">
        <v>36.401357587798266</v>
      </c>
      <c r="G10" s="432">
        <v>98.533576133885617</v>
      </c>
      <c r="H10" s="111"/>
      <c r="I10" s="111"/>
      <c r="J10" s="259"/>
      <c r="K10" s="357"/>
      <c r="L10" s="357"/>
    </row>
    <row r="11" spans="1:12" ht="24.95" customHeight="1">
      <c r="A11" s="147" t="s">
        <v>72</v>
      </c>
      <c r="B11" s="164"/>
      <c r="C11" s="435">
        <v>235643</v>
      </c>
      <c r="D11" s="435">
        <v>299122</v>
      </c>
      <c r="E11" s="435">
        <v>1360495</v>
      </c>
      <c r="F11" s="432">
        <v>26.746553407391708</v>
      </c>
      <c r="G11" s="432">
        <v>85.004267411099761</v>
      </c>
      <c r="H11" s="111"/>
      <c r="I11" s="111"/>
      <c r="J11" s="259"/>
      <c r="K11" s="357"/>
      <c r="L11" s="357"/>
    </row>
    <row r="12" spans="1:12" ht="24.95" customHeight="1">
      <c r="A12" s="148"/>
      <c r="B12" s="160" t="s">
        <v>73</v>
      </c>
      <c r="C12" s="436">
        <v>235643</v>
      </c>
      <c r="D12" s="437">
        <v>299122</v>
      </c>
      <c r="E12" s="437">
        <v>1360495</v>
      </c>
      <c r="F12" s="433">
        <v>43.745735538773879</v>
      </c>
      <c r="G12" s="433">
        <v>89.631734428199479</v>
      </c>
      <c r="H12" s="111"/>
      <c r="I12" s="111"/>
      <c r="J12" s="259"/>
      <c r="K12" s="357"/>
      <c r="L12" s="357"/>
    </row>
    <row r="13" spans="1:12" ht="24.95" customHeight="1">
      <c r="A13" s="148"/>
      <c r="B13" s="161" t="s">
        <v>178</v>
      </c>
      <c r="C13" s="438">
        <v>0</v>
      </c>
      <c r="D13" s="438">
        <v>0</v>
      </c>
      <c r="E13" s="438">
        <v>0</v>
      </c>
      <c r="F13" s="434">
        <v>0</v>
      </c>
      <c r="G13" s="434" t="s">
        <v>215</v>
      </c>
      <c r="H13" s="111"/>
      <c r="I13" s="111"/>
      <c r="J13" s="259"/>
      <c r="K13" s="357"/>
      <c r="L13" s="357"/>
    </row>
    <row r="14" spans="1:12" ht="24.95" customHeight="1">
      <c r="A14" s="148"/>
      <c r="B14" s="162" t="s">
        <v>179</v>
      </c>
      <c r="C14" s="439">
        <v>0</v>
      </c>
      <c r="D14" s="439">
        <v>0</v>
      </c>
      <c r="E14" s="439">
        <v>0</v>
      </c>
      <c r="F14" s="434">
        <v>0</v>
      </c>
      <c r="G14" s="434" t="s">
        <v>215</v>
      </c>
      <c r="H14" s="111"/>
      <c r="I14" s="111"/>
      <c r="J14" s="259"/>
      <c r="K14" s="357"/>
      <c r="L14" s="357"/>
    </row>
    <row r="15" spans="1:12" ht="24.95" customHeight="1">
      <c r="A15" s="148"/>
      <c r="B15" s="160" t="s">
        <v>180</v>
      </c>
      <c r="C15" s="439">
        <v>0</v>
      </c>
      <c r="D15" s="439">
        <v>0</v>
      </c>
      <c r="E15" s="439">
        <v>0</v>
      </c>
      <c r="F15" s="434">
        <v>0</v>
      </c>
      <c r="G15" s="434">
        <v>0</v>
      </c>
      <c r="H15" s="111"/>
      <c r="I15" s="111"/>
      <c r="J15" s="259"/>
      <c r="K15" s="357"/>
      <c r="L15" s="357"/>
    </row>
    <row r="16" spans="1:12" ht="24.95" customHeight="1">
      <c r="A16" s="148"/>
      <c r="B16" s="162" t="s">
        <v>181</v>
      </c>
      <c r="C16" s="439">
        <v>0</v>
      </c>
      <c r="D16" s="439">
        <v>0</v>
      </c>
      <c r="E16" s="439">
        <v>0</v>
      </c>
      <c r="F16" s="434">
        <v>0</v>
      </c>
      <c r="G16" s="434" t="s">
        <v>215</v>
      </c>
      <c r="H16" s="111"/>
      <c r="I16" s="111"/>
      <c r="J16" s="259"/>
      <c r="K16" s="357"/>
      <c r="L16" s="357"/>
    </row>
    <row r="17" spans="1:12" ht="24.95" customHeight="1">
      <c r="A17" s="148"/>
      <c r="B17" s="160" t="s">
        <v>182</v>
      </c>
      <c r="C17" s="439">
        <v>0</v>
      </c>
      <c r="D17" s="439">
        <v>0</v>
      </c>
      <c r="E17" s="439">
        <v>0</v>
      </c>
      <c r="F17" s="434">
        <v>0</v>
      </c>
      <c r="G17" s="434" t="s">
        <v>215</v>
      </c>
      <c r="H17" s="111"/>
      <c r="I17" s="111"/>
      <c r="J17" s="259"/>
      <c r="K17" s="357"/>
      <c r="L17" s="357"/>
    </row>
    <row r="18" spans="1:12" ht="24.95" customHeight="1">
      <c r="A18" s="147" t="s">
        <v>74</v>
      </c>
      <c r="B18" s="165"/>
      <c r="C18" s="435">
        <v>166244</v>
      </c>
      <c r="D18" s="435">
        <v>168731</v>
      </c>
      <c r="E18" s="435">
        <v>921415</v>
      </c>
      <c r="F18" s="432">
        <v>64.94692398782</v>
      </c>
      <c r="G18" s="432">
        <v>131.87090772478442</v>
      </c>
      <c r="H18" s="111"/>
      <c r="I18" s="111"/>
      <c r="J18" s="259"/>
      <c r="K18" s="357"/>
      <c r="L18" s="357"/>
    </row>
    <row r="19" spans="1:12" ht="24.95" customHeight="1">
      <c r="A19" s="153"/>
      <c r="B19" s="165" t="s">
        <v>94</v>
      </c>
      <c r="C19" s="436">
        <v>166244</v>
      </c>
      <c r="D19" s="437">
        <v>168731</v>
      </c>
      <c r="E19" s="437">
        <v>920765</v>
      </c>
      <c r="F19" s="433">
        <v>64.901108041051089</v>
      </c>
      <c r="G19" s="433">
        <v>131.77788114064904</v>
      </c>
      <c r="H19" s="111"/>
      <c r="I19" s="111"/>
      <c r="J19" s="259"/>
      <c r="K19" s="357"/>
      <c r="L19" s="357"/>
    </row>
    <row r="20" spans="1:12" ht="24.95" customHeight="1">
      <c r="A20" s="153"/>
      <c r="B20" s="161" t="s">
        <v>178</v>
      </c>
      <c r="C20" s="438">
        <v>0</v>
      </c>
      <c r="D20" s="438">
        <v>0</v>
      </c>
      <c r="E20" s="438">
        <v>0</v>
      </c>
      <c r="F20" s="434">
        <v>0</v>
      </c>
      <c r="G20" s="434" t="s">
        <v>215</v>
      </c>
      <c r="H20" s="111"/>
      <c r="I20" s="111"/>
      <c r="J20" s="259"/>
      <c r="K20" s="357"/>
      <c r="L20" s="357"/>
    </row>
    <row r="21" spans="1:12" ht="24.95" customHeight="1">
      <c r="A21" s="154"/>
      <c r="B21" s="160" t="s">
        <v>183</v>
      </c>
      <c r="C21" s="439">
        <v>0</v>
      </c>
      <c r="D21" s="439">
        <v>0</v>
      </c>
      <c r="E21" s="439">
        <v>0</v>
      </c>
      <c r="F21" s="434">
        <v>0</v>
      </c>
      <c r="G21" s="434" t="s">
        <v>215</v>
      </c>
      <c r="H21" s="111"/>
      <c r="I21" s="111"/>
      <c r="J21" s="259"/>
      <c r="K21" s="357"/>
      <c r="L21" s="357"/>
    </row>
    <row r="22" spans="1:12" ht="24.95" customHeight="1">
      <c r="A22" s="154"/>
      <c r="B22" s="160" t="s">
        <v>182</v>
      </c>
      <c r="C22" s="439">
        <v>0</v>
      </c>
      <c r="D22" s="439">
        <v>0</v>
      </c>
      <c r="E22" s="439">
        <v>650</v>
      </c>
      <c r="F22" s="434">
        <v>0</v>
      </c>
      <c r="G22" s="434" t="s">
        <v>215</v>
      </c>
      <c r="H22" s="111"/>
      <c r="I22" s="111"/>
      <c r="J22" s="259"/>
      <c r="K22" s="357"/>
      <c r="L22" s="357"/>
    </row>
    <row r="23" spans="1:12" ht="24.95" customHeight="1">
      <c r="A23" s="147" t="s">
        <v>75</v>
      </c>
      <c r="B23" s="165"/>
      <c r="C23" s="440">
        <v>21966</v>
      </c>
      <c r="D23" s="440">
        <v>22282</v>
      </c>
      <c r="E23" s="440">
        <v>145441</v>
      </c>
      <c r="F23" s="432">
        <v>89.249509081983319</v>
      </c>
      <c r="G23" s="432">
        <v>88.549093145163752</v>
      </c>
      <c r="H23" s="111"/>
      <c r="I23" s="111"/>
      <c r="J23" s="259"/>
      <c r="K23" s="357"/>
      <c r="L23" s="357"/>
    </row>
    <row r="24" spans="1:12" ht="24.95" customHeight="1">
      <c r="A24" s="154"/>
      <c r="B24" s="165" t="s">
        <v>95</v>
      </c>
      <c r="C24" s="436">
        <v>21966</v>
      </c>
      <c r="D24" s="436">
        <v>22282</v>
      </c>
      <c r="E24" s="436">
        <v>143441</v>
      </c>
      <c r="F24" s="433">
        <v>91.972941779943582</v>
      </c>
      <c r="G24" s="433">
        <v>89.055622124679488</v>
      </c>
      <c r="H24" s="111"/>
      <c r="I24" s="111"/>
      <c r="J24" s="259"/>
      <c r="K24" s="357"/>
      <c r="L24" s="357"/>
    </row>
    <row r="25" spans="1:12" ht="24.95" customHeight="1">
      <c r="A25" s="154"/>
      <c r="B25" s="161" t="s">
        <v>178</v>
      </c>
      <c r="C25" s="438">
        <v>0</v>
      </c>
      <c r="D25" s="438">
        <v>0</v>
      </c>
      <c r="E25" s="438">
        <v>0</v>
      </c>
      <c r="F25" s="434">
        <v>0</v>
      </c>
      <c r="G25" s="434" t="s">
        <v>215</v>
      </c>
      <c r="H25" s="111"/>
      <c r="I25" s="111"/>
      <c r="J25" s="259"/>
      <c r="K25" s="357"/>
      <c r="L25" s="357"/>
    </row>
    <row r="26" spans="1:12" ht="25.5" customHeight="1">
      <c r="A26" s="123"/>
      <c r="B26" s="160" t="s">
        <v>184</v>
      </c>
      <c r="C26" s="436">
        <v>0</v>
      </c>
      <c r="D26" s="437">
        <v>0</v>
      </c>
      <c r="E26" s="437">
        <v>0</v>
      </c>
      <c r="F26" s="434">
        <v>0</v>
      </c>
      <c r="G26" s="433">
        <v>0</v>
      </c>
      <c r="H26" s="111"/>
      <c r="I26" s="111"/>
      <c r="J26" s="259"/>
      <c r="K26" s="357"/>
      <c r="L26" s="357"/>
    </row>
    <row r="27" spans="1:12" ht="24.95" customHeight="1">
      <c r="A27" s="123"/>
      <c r="B27" s="160" t="s">
        <v>182</v>
      </c>
      <c r="C27" s="436">
        <v>0</v>
      </c>
      <c r="D27" s="436">
        <v>0</v>
      </c>
      <c r="E27" s="436">
        <v>2000</v>
      </c>
      <c r="F27" s="433">
        <v>28.571428571428573</v>
      </c>
      <c r="G27" s="433" t="s">
        <v>215</v>
      </c>
      <c r="H27" s="111"/>
      <c r="I27" s="111"/>
      <c r="J27" s="259"/>
      <c r="K27" s="357"/>
      <c r="L27" s="357"/>
    </row>
    <row r="28" spans="1:12" ht="24.95" customHeight="1">
      <c r="A28" s="123"/>
      <c r="B28" s="157"/>
      <c r="C28" s="151"/>
      <c r="D28" s="152"/>
      <c r="E28" s="152"/>
      <c r="F28" s="126"/>
      <c r="G28" s="126"/>
      <c r="H28" s="111"/>
      <c r="I28" s="111"/>
    </row>
    <row r="29" spans="1:12" ht="20.100000000000001" customHeight="1">
      <c r="A29" s="141"/>
      <c r="B29" s="124"/>
      <c r="C29" s="151"/>
      <c r="D29" s="152"/>
      <c r="E29" s="152"/>
      <c r="F29" s="126"/>
      <c r="G29" s="126"/>
      <c r="H29" s="111"/>
      <c r="I29" s="111"/>
    </row>
    <row r="30" spans="1:12" ht="20.100000000000001" customHeight="1">
      <c r="A30" s="141"/>
      <c r="C30" s="158"/>
      <c r="D30" s="158"/>
      <c r="E30" s="158"/>
      <c r="F30" s="156"/>
      <c r="G30" s="156"/>
      <c r="H30" s="111"/>
      <c r="I30" s="111"/>
    </row>
    <row r="31" spans="1:12" ht="20.100000000000001" customHeight="1">
      <c r="A31" s="141"/>
      <c r="B31" s="124"/>
      <c r="C31" s="159"/>
      <c r="D31" s="159"/>
      <c r="E31" s="155"/>
      <c r="F31" s="156"/>
      <c r="G31" s="156"/>
      <c r="H31" s="111"/>
      <c r="I31" s="111"/>
    </row>
    <row r="32" spans="1:12" ht="20.100000000000001" customHeight="1">
      <c r="A32" s="141"/>
      <c r="C32" s="155"/>
      <c r="D32" s="155"/>
      <c r="E32" s="155"/>
      <c r="F32" s="156"/>
      <c r="G32" s="156"/>
      <c r="H32" s="111"/>
      <c r="I32" s="111"/>
    </row>
    <row r="33" spans="1:7" ht="20.100000000000001" customHeight="1">
      <c r="A33" s="141"/>
    </row>
    <row r="34" spans="1:7" ht="20.100000000000001" customHeight="1">
      <c r="A34" s="141"/>
    </row>
    <row r="35" spans="1:7" ht="20.100000000000001" customHeight="1">
      <c r="A35" s="141"/>
    </row>
    <row r="36" spans="1:7" ht="20.100000000000001" customHeight="1">
      <c r="A36" s="141"/>
    </row>
    <row r="37" spans="1:7" ht="20.100000000000001" customHeight="1">
      <c r="A37" s="141"/>
      <c r="C37" s="155"/>
      <c r="D37" s="155"/>
      <c r="E37" s="155"/>
      <c r="F37" s="156"/>
      <c r="G37" s="156"/>
    </row>
    <row r="38" spans="1:7" ht="20.100000000000001" customHeight="1">
      <c r="A38" s="141"/>
      <c r="B38" s="142"/>
      <c r="C38" s="155"/>
      <c r="D38" s="155"/>
      <c r="E38" s="155"/>
      <c r="F38" s="156"/>
      <c r="G38" s="156"/>
    </row>
    <row r="39" spans="1:7" ht="20.100000000000001" customHeight="1">
      <c r="A39" s="141"/>
    </row>
    <row r="40" spans="1:7" ht="20.100000000000001" customHeight="1">
      <c r="A40" s="141"/>
      <c r="B40" s="124"/>
      <c r="C40" s="155"/>
      <c r="D40" s="155"/>
      <c r="E40" s="155"/>
      <c r="F40" s="156"/>
      <c r="G40" s="156"/>
    </row>
    <row r="41" spans="1:7" ht="20.100000000000001" customHeight="1">
      <c r="A41" s="141"/>
    </row>
    <row r="42" spans="1:7" ht="20.100000000000001" customHeight="1">
      <c r="A42" s="141"/>
      <c r="B42" s="124"/>
      <c r="C42" s="155"/>
      <c r="D42" s="155"/>
      <c r="E42" s="155"/>
      <c r="F42" s="156"/>
      <c r="G42" s="156"/>
    </row>
    <row r="43" spans="1:7" ht="20.100000000000001" customHeight="1">
      <c r="A43" s="141"/>
    </row>
    <row r="44" spans="1:7" ht="20.100000000000001" customHeight="1">
      <c r="A44" s="141"/>
    </row>
    <row r="45" spans="1:7" ht="20.100000000000001" customHeight="1">
      <c r="A45" s="141"/>
    </row>
    <row r="46" spans="1:7" ht="20.100000000000001" customHeight="1">
      <c r="A46" s="141"/>
    </row>
    <row r="47" spans="1:7" ht="20.100000000000001" customHeight="1">
      <c r="A47" s="141"/>
    </row>
    <row r="48" spans="1:7" ht="20.100000000000001" customHeight="1">
      <c r="A48" s="141"/>
      <c r="C48" s="145"/>
      <c r="D48" s="145"/>
      <c r="E48" s="145"/>
    </row>
    <row r="49" spans="1:5" ht="20.100000000000001" customHeight="1">
      <c r="A49" s="141"/>
      <c r="C49" s="145"/>
      <c r="D49" s="145"/>
      <c r="E49" s="145"/>
    </row>
    <row r="50" spans="1:5" ht="20.100000000000001" customHeight="1">
      <c r="A50" s="141"/>
      <c r="C50" s="145"/>
      <c r="D50" s="145"/>
      <c r="E50" s="145"/>
    </row>
    <row r="51" spans="1:5" ht="20.100000000000001" customHeight="1">
      <c r="A51" s="141"/>
      <c r="C51" s="145"/>
      <c r="D51" s="145"/>
      <c r="E51" s="145"/>
    </row>
    <row r="52" spans="1:5" ht="20.100000000000001" customHeight="1">
      <c r="A52" s="141"/>
      <c r="C52" s="145"/>
      <c r="D52" s="145"/>
      <c r="E52" s="145"/>
    </row>
    <row r="53" spans="1:5" ht="15.95" customHeight="1">
      <c r="A53" s="141"/>
    </row>
    <row r="54" spans="1:5" ht="15.95" customHeight="1">
      <c r="A54" s="141"/>
    </row>
    <row r="55" spans="1:5" ht="15.95" customHeight="1">
      <c r="A55" s="141"/>
    </row>
    <row r="56" spans="1:5" ht="15.95" customHeight="1">
      <c r="A56" s="141"/>
    </row>
    <row r="57" spans="1:5" ht="15.95" customHeight="1">
      <c r="A57" s="141"/>
    </row>
    <row r="58" spans="1:5" ht="15.95" customHeight="1">
      <c r="A58" s="141"/>
    </row>
    <row r="59" spans="1:5" ht="15.95" customHeight="1">
      <c r="A59" s="141"/>
    </row>
    <row r="60" spans="1:5" ht="15.95" customHeight="1">
      <c r="A60" s="141"/>
    </row>
    <row r="61" spans="1:5" ht="15.95" customHeight="1">
      <c r="A61" s="141"/>
    </row>
    <row r="62" spans="1:5" ht="15.95" customHeight="1">
      <c r="A62" s="141"/>
    </row>
    <row r="63" spans="1:5" ht="15.95" customHeight="1">
      <c r="A63" s="141"/>
    </row>
    <row r="64" spans="1:5" ht="15.95" customHeight="1">
      <c r="A64" s="141"/>
    </row>
    <row r="65" spans="1:1" ht="15.95" customHeight="1">
      <c r="A65" s="141"/>
    </row>
    <row r="66" spans="1:1" ht="15.95" customHeight="1">
      <c r="A66" s="141"/>
    </row>
    <row r="67" spans="1:1" ht="15.95" customHeight="1">
      <c r="A67" s="141"/>
    </row>
    <row r="68" spans="1:1" ht="15.95" customHeight="1">
      <c r="A68" s="141"/>
    </row>
    <row r="69" spans="1:1" ht="15.95" customHeight="1">
      <c r="A69" s="141"/>
    </row>
    <row r="70" spans="1:1" ht="15.95" customHeight="1">
      <c r="A70" s="141"/>
    </row>
    <row r="71" spans="1:1" ht="15.95" customHeight="1">
      <c r="A71" s="141"/>
    </row>
    <row r="72" spans="1:1" ht="15.95" customHeight="1">
      <c r="A72" s="141"/>
    </row>
    <row r="73" spans="1:1" ht="15.95" customHeight="1">
      <c r="A73" s="141"/>
    </row>
    <row r="74" spans="1:1" ht="15.95" customHeight="1">
      <c r="A74" s="141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F10" sqref="F10"/>
    </sheetView>
  </sheetViews>
  <sheetFormatPr defaultColWidth="7.875" defaultRowHeight="15.75"/>
  <cols>
    <col min="1" max="1" width="1.75" style="110" customWidth="1"/>
    <col min="2" max="2" width="32.625" style="110" customWidth="1"/>
    <col min="3" max="3" width="12" style="110" customWidth="1"/>
    <col min="4" max="4" width="11.75" style="110" customWidth="1"/>
    <col min="5" max="5" width="12.25" style="110" customWidth="1"/>
    <col min="6" max="6" width="12.875" style="110" customWidth="1"/>
    <col min="7" max="7" width="7.875" style="110"/>
    <col min="8" max="9" width="12.625" style="110" hidden="1" customWidth="1"/>
    <col min="10" max="10" width="7.875" style="110" hidden="1" customWidth="1"/>
    <col min="11" max="11" width="10.5" style="110" hidden="1" customWidth="1"/>
    <col min="12" max="12" width="8.875" style="110" bestFit="1" customWidth="1"/>
    <col min="13" max="13" width="9" style="110" bestFit="1" customWidth="1"/>
    <col min="14" max="14" width="8.875" style="110" bestFit="1" customWidth="1"/>
    <col min="15" max="16" width="7.875" style="110"/>
    <col min="17" max="18" width="8.875" style="110" bestFit="1" customWidth="1"/>
    <col min="19" max="16384" width="7.875" style="110"/>
  </cols>
  <sheetData>
    <row r="1" spans="1:18" ht="30" customHeight="1">
      <c r="A1" s="642" t="s">
        <v>368</v>
      </c>
      <c r="B1" s="642"/>
      <c r="C1" s="642"/>
      <c r="D1" s="642"/>
      <c r="E1" s="642"/>
      <c r="F1" s="642"/>
      <c r="G1" s="627"/>
    </row>
    <row r="2" spans="1:18" ht="20.100000000000001" customHeight="1">
      <c r="A2" s="643" t="s">
        <v>369</v>
      </c>
      <c r="B2" s="643"/>
      <c r="C2" s="643"/>
      <c r="D2" s="643"/>
      <c r="E2" s="643"/>
      <c r="F2" s="643"/>
      <c r="G2" s="628"/>
    </row>
    <row r="3" spans="1:18" ht="15" customHeight="1">
      <c r="A3" s="113"/>
      <c r="B3" s="113"/>
      <c r="C3" s="113"/>
      <c r="D3" s="113"/>
      <c r="E3" s="113"/>
    </row>
    <row r="4" spans="1:18" ht="15" customHeight="1">
      <c r="F4" s="166" t="s">
        <v>104</v>
      </c>
    </row>
    <row r="5" spans="1:18" ht="20.100000000000001" customHeight="1">
      <c r="A5" s="115"/>
      <c r="B5" s="115"/>
      <c r="C5" s="96" t="s">
        <v>3</v>
      </c>
      <c r="D5" s="96" t="s">
        <v>15</v>
      </c>
      <c r="E5" s="644" t="s">
        <v>146</v>
      </c>
      <c r="F5" s="645"/>
    </row>
    <row r="6" spans="1:18" ht="20.100000000000001" customHeight="1">
      <c r="A6" s="117"/>
      <c r="B6" s="117"/>
      <c r="C6" s="97" t="s">
        <v>61</v>
      </c>
      <c r="D6" s="97" t="s">
        <v>20</v>
      </c>
      <c r="E6" s="97" t="s">
        <v>59</v>
      </c>
      <c r="F6" s="97" t="s">
        <v>43</v>
      </c>
      <c r="M6" s="97"/>
      <c r="N6" s="97"/>
    </row>
    <row r="7" spans="1:18" ht="20.100000000000001" customHeight="1">
      <c r="A7" s="117"/>
      <c r="B7" s="117"/>
      <c r="C7" s="13" t="s">
        <v>283</v>
      </c>
      <c r="D7" s="388" t="s">
        <v>283</v>
      </c>
      <c r="E7" s="388" t="s">
        <v>283</v>
      </c>
      <c r="F7" s="388" t="s">
        <v>283</v>
      </c>
      <c r="H7" s="253" t="s">
        <v>202</v>
      </c>
      <c r="I7" s="253" t="s">
        <v>203</v>
      </c>
      <c r="K7" s="253" t="s">
        <v>218</v>
      </c>
      <c r="M7" s="352"/>
      <c r="N7" s="352"/>
    </row>
    <row r="8" spans="1:18" ht="20.100000000000001" customHeight="1">
      <c r="A8" s="117"/>
      <c r="B8" s="117"/>
      <c r="C8" s="12"/>
      <c r="D8" s="12"/>
      <c r="E8" s="11"/>
      <c r="F8" s="11"/>
    </row>
    <row r="9" spans="1:18" ht="24.95" customHeight="1">
      <c r="A9" s="120" t="s">
        <v>1</v>
      </c>
      <c r="B9" s="121"/>
      <c r="C9" s="441">
        <v>1106518</v>
      </c>
      <c r="D9" s="441">
        <v>1320833</v>
      </c>
      <c r="E9" s="443">
        <v>96.766317299157407</v>
      </c>
      <c r="F9" s="443">
        <v>104.01480173658169</v>
      </c>
      <c r="G9" s="122"/>
      <c r="H9" s="255">
        <v>1247667.318338718</v>
      </c>
      <c r="I9" s="255">
        <v>1311740.0000000002</v>
      </c>
      <c r="J9" s="111"/>
      <c r="K9" s="255">
        <v>2648192</v>
      </c>
      <c r="M9" s="359"/>
      <c r="N9" s="359"/>
      <c r="Q9" s="254"/>
      <c r="R9" s="254"/>
    </row>
    <row r="10" spans="1:18" ht="24.95" customHeight="1">
      <c r="A10" s="147" t="s">
        <v>72</v>
      </c>
      <c r="B10" s="148"/>
      <c r="C10" s="441">
        <v>605620</v>
      </c>
      <c r="D10" s="441">
        <v>754875</v>
      </c>
      <c r="E10" s="443">
        <v>88.131972397093023</v>
      </c>
      <c r="F10" s="443">
        <v>87.450967217254913</v>
      </c>
      <c r="G10" s="149"/>
      <c r="H10" s="255">
        <v>929920.31833871803</v>
      </c>
      <c r="I10" s="255">
        <v>861921</v>
      </c>
      <c r="J10" s="111"/>
      <c r="K10" s="255">
        <v>1820340</v>
      </c>
      <c r="L10" s="254"/>
      <c r="M10" s="359"/>
      <c r="N10" s="359"/>
    </row>
    <row r="11" spans="1:18" ht="24.95" customHeight="1">
      <c r="A11" s="148"/>
      <c r="B11" s="160" t="s">
        <v>73</v>
      </c>
      <c r="C11" s="442">
        <v>605620</v>
      </c>
      <c r="D11" s="442">
        <v>754875</v>
      </c>
      <c r="E11" s="444">
        <v>92.507110409150201</v>
      </c>
      <c r="F11" s="444">
        <v>87.450967217254913</v>
      </c>
      <c r="G11" s="149"/>
      <c r="H11" s="254">
        <v>907256.86833871808</v>
      </c>
      <c r="I11" s="254">
        <v>838226</v>
      </c>
      <c r="J11" s="111"/>
      <c r="K11" s="254">
        <v>1801360</v>
      </c>
      <c r="M11" s="358"/>
      <c r="N11" s="358"/>
    </row>
    <row r="12" spans="1:18" ht="24.95" customHeight="1">
      <c r="A12" s="148"/>
      <c r="B12" s="161" t="s">
        <v>178</v>
      </c>
      <c r="C12" s="442">
        <v>0</v>
      </c>
      <c r="D12" s="442">
        <v>0</v>
      </c>
      <c r="E12" s="442">
        <v>0</v>
      </c>
      <c r="F12" s="442">
        <v>0</v>
      </c>
      <c r="G12" s="149"/>
      <c r="H12" s="254">
        <v>2200</v>
      </c>
      <c r="I12" s="254">
        <v>18600</v>
      </c>
      <c r="J12" s="111"/>
      <c r="K12" s="254">
        <v>2140</v>
      </c>
      <c r="M12" s="358"/>
      <c r="N12" s="358"/>
    </row>
    <row r="13" spans="1:18" ht="24.95" customHeight="1">
      <c r="A13" s="148"/>
      <c r="B13" s="162" t="s">
        <v>179</v>
      </c>
      <c r="C13" s="442">
        <v>0</v>
      </c>
      <c r="D13" s="442">
        <v>0</v>
      </c>
      <c r="E13" s="442">
        <v>0</v>
      </c>
      <c r="F13" s="442">
        <v>0</v>
      </c>
      <c r="G13" s="149"/>
      <c r="H13" s="254">
        <v>13194.2</v>
      </c>
      <c r="I13" s="254">
        <v>13547</v>
      </c>
      <c r="J13" s="111"/>
      <c r="K13" s="254">
        <v>14000</v>
      </c>
      <c r="M13" s="358"/>
      <c r="N13" s="358"/>
    </row>
    <row r="14" spans="1:18" ht="24.95" customHeight="1">
      <c r="A14" s="148"/>
      <c r="B14" s="160" t="s">
        <v>180</v>
      </c>
      <c r="C14" s="442">
        <v>0</v>
      </c>
      <c r="D14" s="442">
        <v>0</v>
      </c>
      <c r="E14" s="442">
        <v>0</v>
      </c>
      <c r="F14" s="442">
        <v>0</v>
      </c>
      <c r="G14" s="149"/>
      <c r="H14" s="254">
        <v>9469.25</v>
      </c>
      <c r="I14" s="254">
        <v>10148</v>
      </c>
      <c r="J14" s="111"/>
      <c r="K14" s="254">
        <v>4980</v>
      </c>
      <c r="M14" s="358"/>
      <c r="N14" s="358"/>
    </row>
    <row r="15" spans="1:18" ht="24.95" customHeight="1">
      <c r="A15" s="148"/>
      <c r="B15" s="162" t="s">
        <v>181</v>
      </c>
      <c r="C15" s="442">
        <v>0</v>
      </c>
      <c r="D15" s="442">
        <v>0</v>
      </c>
      <c r="E15" s="442">
        <v>0</v>
      </c>
      <c r="F15" s="442">
        <v>0</v>
      </c>
      <c r="G15" s="126"/>
      <c r="H15" s="254">
        <v>0</v>
      </c>
      <c r="I15" s="254">
        <v>0</v>
      </c>
      <c r="J15" s="111"/>
      <c r="K15" s="282" t="s">
        <v>215</v>
      </c>
      <c r="M15" s="358"/>
      <c r="N15" s="358"/>
    </row>
    <row r="16" spans="1:18" ht="24.95" customHeight="1">
      <c r="A16" s="148"/>
      <c r="B16" s="160" t="s">
        <v>182</v>
      </c>
      <c r="C16" s="442">
        <v>0</v>
      </c>
      <c r="D16" s="442">
        <v>0</v>
      </c>
      <c r="E16" s="442">
        <v>0</v>
      </c>
      <c r="F16" s="442">
        <v>0</v>
      </c>
      <c r="G16" s="126"/>
      <c r="H16" s="254">
        <v>0</v>
      </c>
      <c r="I16" s="254">
        <v>0</v>
      </c>
      <c r="J16" s="111"/>
      <c r="K16" s="282" t="s">
        <v>215</v>
      </c>
      <c r="M16" s="358"/>
      <c r="N16" s="358"/>
    </row>
    <row r="17" spans="1:14" ht="24.95" customHeight="1">
      <c r="A17" s="147" t="s">
        <v>74</v>
      </c>
      <c r="B17" s="150"/>
      <c r="C17" s="441">
        <v>421358</v>
      </c>
      <c r="D17" s="441">
        <v>500057</v>
      </c>
      <c r="E17" s="443">
        <v>116.62662474258762</v>
      </c>
      <c r="F17" s="443">
        <v>148.19269967430958</v>
      </c>
      <c r="G17" s="126"/>
      <c r="H17" s="255">
        <v>223665</v>
      </c>
      <c r="I17" s="255">
        <v>345065</v>
      </c>
      <c r="J17" s="111"/>
      <c r="K17" s="255">
        <v>633779</v>
      </c>
      <c r="M17" s="359"/>
      <c r="N17" s="359"/>
    </row>
    <row r="18" spans="1:14" ht="24.95" customHeight="1">
      <c r="A18" s="153"/>
      <c r="B18" s="165" t="s">
        <v>94</v>
      </c>
      <c r="C18" s="442">
        <v>421358</v>
      </c>
      <c r="D18" s="442">
        <v>499407</v>
      </c>
      <c r="E18" s="444">
        <v>116.62662474258762</v>
      </c>
      <c r="F18" s="444">
        <v>148.00007112438766</v>
      </c>
      <c r="G18" s="126"/>
      <c r="H18" s="254">
        <v>220915</v>
      </c>
      <c r="I18" s="254">
        <v>332430</v>
      </c>
      <c r="J18" s="111"/>
      <c r="K18" s="254">
        <v>633779</v>
      </c>
      <c r="M18" s="358"/>
      <c r="N18" s="358"/>
    </row>
    <row r="19" spans="1:14" ht="24.95" customHeight="1">
      <c r="A19" s="153"/>
      <c r="B19" s="161" t="s">
        <v>178</v>
      </c>
      <c r="C19" s="442">
        <v>0</v>
      </c>
      <c r="D19" s="442">
        <v>0</v>
      </c>
      <c r="E19" s="442">
        <v>0</v>
      </c>
      <c r="F19" s="442">
        <v>0</v>
      </c>
      <c r="G19" s="126"/>
      <c r="H19" s="254">
        <v>0</v>
      </c>
      <c r="I19" s="254">
        <v>2804</v>
      </c>
      <c r="J19" s="111"/>
      <c r="K19" s="282" t="s">
        <v>215</v>
      </c>
      <c r="M19" s="358"/>
      <c r="N19" s="358"/>
    </row>
    <row r="20" spans="1:14" ht="24.95" customHeight="1">
      <c r="A20" s="154"/>
      <c r="B20" s="160" t="s">
        <v>183</v>
      </c>
      <c r="C20" s="442">
        <v>0</v>
      </c>
      <c r="D20" s="442">
        <v>0</v>
      </c>
      <c r="E20" s="442">
        <v>0</v>
      </c>
      <c r="F20" s="442">
        <v>0</v>
      </c>
      <c r="G20" s="130"/>
      <c r="H20" s="254">
        <v>2750</v>
      </c>
      <c r="I20" s="254">
        <v>12635</v>
      </c>
      <c r="J20" s="111"/>
      <c r="K20" s="282" t="s">
        <v>215</v>
      </c>
      <c r="M20" s="358"/>
      <c r="N20" s="358"/>
    </row>
    <row r="21" spans="1:14" ht="24.95" customHeight="1">
      <c r="A21" s="154"/>
      <c r="B21" s="160" t="s">
        <v>182</v>
      </c>
      <c r="C21" s="442">
        <v>0</v>
      </c>
      <c r="D21" s="442">
        <v>650</v>
      </c>
      <c r="E21" s="442">
        <v>0</v>
      </c>
      <c r="F21" s="442">
        <v>0</v>
      </c>
      <c r="G21" s="126"/>
      <c r="H21" s="254">
        <v>0</v>
      </c>
      <c r="I21" s="254">
        <v>0</v>
      </c>
      <c r="J21" s="111"/>
      <c r="K21" s="282" t="s">
        <v>215</v>
      </c>
      <c r="M21" s="358"/>
      <c r="N21" s="358"/>
    </row>
    <row r="22" spans="1:14" ht="24.95" customHeight="1">
      <c r="A22" s="147" t="s">
        <v>75</v>
      </c>
      <c r="B22" s="150"/>
      <c r="C22" s="441">
        <v>79540</v>
      </c>
      <c r="D22" s="441">
        <v>65901</v>
      </c>
      <c r="E22" s="443">
        <v>83.697242010669967</v>
      </c>
      <c r="F22" s="443">
        <v>95.210644937586693</v>
      </c>
      <c r="G22" s="126"/>
      <c r="H22" s="255">
        <v>94082</v>
      </c>
      <c r="I22" s="255">
        <v>104754</v>
      </c>
      <c r="J22" s="111"/>
      <c r="K22" s="255">
        <v>194073</v>
      </c>
      <c r="M22" s="359"/>
      <c r="N22" s="359"/>
    </row>
    <row r="23" spans="1:14" ht="24.95" customHeight="1">
      <c r="A23" s="154"/>
      <c r="B23" s="165" t="s">
        <v>95</v>
      </c>
      <c r="C23" s="442">
        <v>77540</v>
      </c>
      <c r="D23" s="442">
        <v>65901</v>
      </c>
      <c r="E23" s="444">
        <v>82.241761505255454</v>
      </c>
      <c r="F23" s="444">
        <v>98.674871979157302</v>
      </c>
      <c r="G23" s="130"/>
      <c r="H23" s="254">
        <v>94082</v>
      </c>
      <c r="I23" s="254">
        <v>104754</v>
      </c>
      <c r="J23" s="111"/>
      <c r="K23" s="254">
        <v>187603</v>
      </c>
      <c r="M23" s="358"/>
      <c r="N23" s="358"/>
    </row>
    <row r="24" spans="1:14" ht="24.95" customHeight="1">
      <c r="A24" s="154"/>
      <c r="B24" s="161" t="s">
        <v>178</v>
      </c>
      <c r="C24" s="442">
        <v>0</v>
      </c>
      <c r="D24" s="442">
        <v>0</v>
      </c>
      <c r="E24" s="442">
        <v>0</v>
      </c>
      <c r="F24" s="442">
        <v>0</v>
      </c>
      <c r="G24" s="156"/>
      <c r="H24" s="254">
        <v>0</v>
      </c>
      <c r="I24" s="254">
        <v>5976</v>
      </c>
      <c r="J24" s="111"/>
      <c r="K24" s="282" t="s">
        <v>215</v>
      </c>
      <c r="M24" s="358"/>
      <c r="N24" s="358"/>
    </row>
    <row r="25" spans="1:14" ht="24.95" customHeight="1">
      <c r="A25" s="123"/>
      <c r="B25" s="160" t="s">
        <v>184</v>
      </c>
      <c r="C25" s="442">
        <v>0</v>
      </c>
      <c r="D25" s="442">
        <v>0</v>
      </c>
      <c r="E25" s="442">
        <v>0</v>
      </c>
      <c r="F25" s="442">
        <v>0</v>
      </c>
      <c r="G25" s="149"/>
      <c r="H25" s="254">
        <v>0</v>
      </c>
      <c r="I25" s="254">
        <v>0</v>
      </c>
      <c r="J25" s="111"/>
      <c r="K25" s="254">
        <v>6470</v>
      </c>
      <c r="M25" s="358"/>
      <c r="N25" s="358"/>
    </row>
    <row r="26" spans="1:14" ht="24.95" customHeight="1">
      <c r="A26" s="123"/>
      <c r="B26" s="160" t="s">
        <v>182</v>
      </c>
      <c r="C26" s="442">
        <v>2000</v>
      </c>
      <c r="D26" s="442">
        <v>0</v>
      </c>
      <c r="E26" s="442">
        <v>0</v>
      </c>
      <c r="F26" s="442">
        <v>0</v>
      </c>
      <c r="G26" s="126"/>
      <c r="H26" s="254">
        <v>0</v>
      </c>
      <c r="I26" s="254">
        <v>0</v>
      </c>
      <c r="J26" s="111"/>
      <c r="K26" s="282" t="s">
        <v>215</v>
      </c>
      <c r="M26" s="358"/>
      <c r="N26" s="358"/>
    </row>
    <row r="27" spans="1:14" ht="24.95" customHeight="1">
      <c r="A27" s="123"/>
      <c r="B27" s="157"/>
      <c r="C27" s="151"/>
      <c r="D27" s="152"/>
      <c r="E27" s="258"/>
      <c r="F27" s="257"/>
      <c r="G27" s="126"/>
      <c r="H27" s="111"/>
      <c r="I27" s="111"/>
      <c r="J27" s="111"/>
    </row>
    <row r="28" spans="1:14" ht="20.100000000000001" customHeight="1">
      <c r="A28" s="141"/>
      <c r="B28" s="124"/>
      <c r="C28" s="158"/>
      <c r="D28" s="158"/>
      <c r="E28" s="256"/>
      <c r="F28" s="257"/>
      <c r="G28" s="126"/>
      <c r="H28" s="111"/>
      <c r="I28" s="111"/>
      <c r="J28" s="111"/>
    </row>
    <row r="29" spans="1:14" ht="20.100000000000001" customHeight="1">
      <c r="A29" s="141"/>
      <c r="C29" s="159"/>
      <c r="D29" s="159"/>
      <c r="E29" s="256"/>
      <c r="F29" s="257"/>
      <c r="G29" s="156"/>
      <c r="H29" s="111"/>
      <c r="I29" s="111"/>
      <c r="J29" s="111"/>
    </row>
    <row r="30" spans="1:14" ht="20.100000000000001" customHeight="1">
      <c r="A30" s="141"/>
      <c r="B30" s="124"/>
      <c r="C30" s="155"/>
      <c r="D30" s="155"/>
      <c r="E30" s="259"/>
      <c r="F30" s="259"/>
      <c r="G30" s="156"/>
      <c r="H30" s="111"/>
      <c r="I30" s="111"/>
      <c r="J30" s="111"/>
    </row>
    <row r="31" spans="1:14" ht="20.100000000000001" customHeight="1">
      <c r="A31" s="141"/>
      <c r="E31" s="259"/>
      <c r="F31" s="259"/>
      <c r="G31" s="156"/>
      <c r="H31" s="111"/>
      <c r="I31" s="111"/>
      <c r="J31" s="111"/>
    </row>
    <row r="32" spans="1:14" ht="20.100000000000001" customHeight="1">
      <c r="A32" s="141"/>
      <c r="E32" s="259"/>
      <c r="F32" s="259"/>
    </row>
    <row r="33" spans="1:7" ht="20.100000000000001" customHeight="1">
      <c r="A33" s="141"/>
      <c r="E33" s="259"/>
      <c r="F33" s="259"/>
    </row>
    <row r="34" spans="1:7" ht="20.100000000000001" customHeight="1">
      <c r="A34" s="141"/>
      <c r="E34" s="256"/>
      <c r="F34" s="257"/>
    </row>
    <row r="35" spans="1:7" ht="20.100000000000001" customHeight="1">
      <c r="A35" s="141"/>
      <c r="C35" s="155"/>
      <c r="D35" s="155"/>
      <c r="E35" s="256"/>
      <c r="F35" s="257"/>
    </row>
    <row r="36" spans="1:7" ht="20.100000000000001" customHeight="1">
      <c r="A36" s="141"/>
      <c r="C36" s="155"/>
      <c r="D36" s="155"/>
      <c r="E36" s="259"/>
      <c r="F36" s="259"/>
      <c r="G36" s="156"/>
    </row>
    <row r="37" spans="1:7" ht="20.100000000000001" customHeight="1">
      <c r="A37" s="141"/>
      <c r="B37" s="142"/>
      <c r="E37" s="256"/>
      <c r="F37" s="257"/>
      <c r="G37" s="156"/>
    </row>
    <row r="38" spans="1:7" ht="20.100000000000001" customHeight="1">
      <c r="A38" s="141"/>
      <c r="C38" s="155"/>
      <c r="D38" s="155"/>
      <c r="E38" s="259"/>
      <c r="F38" s="259"/>
    </row>
    <row r="39" spans="1:7" ht="20.100000000000001" customHeight="1">
      <c r="A39" s="141"/>
      <c r="B39" s="124"/>
      <c r="E39" s="256"/>
      <c r="F39" s="257"/>
      <c r="G39" s="156"/>
    </row>
    <row r="40" spans="1:7" ht="20.100000000000001" customHeight="1">
      <c r="A40" s="141"/>
      <c r="C40" s="155"/>
      <c r="D40" s="155"/>
      <c r="E40" s="259"/>
      <c r="F40" s="259"/>
    </row>
    <row r="41" spans="1:7" ht="20.100000000000001" customHeight="1">
      <c r="A41" s="141"/>
      <c r="B41" s="124"/>
      <c r="G41" s="156"/>
    </row>
    <row r="42" spans="1:7" ht="20.100000000000001" customHeight="1">
      <c r="A42" s="141"/>
    </row>
    <row r="43" spans="1:7" ht="20.100000000000001" customHeight="1">
      <c r="A43" s="141"/>
    </row>
    <row r="44" spans="1:7" ht="20.100000000000001" customHeight="1">
      <c r="A44" s="141"/>
    </row>
    <row r="45" spans="1:7" ht="20.100000000000001" customHeight="1">
      <c r="A45" s="141"/>
      <c r="E45" s="145"/>
    </row>
    <row r="46" spans="1:7" ht="20.100000000000001" customHeight="1">
      <c r="A46" s="141"/>
      <c r="C46" s="145"/>
      <c r="D46" s="145"/>
      <c r="E46" s="145"/>
    </row>
    <row r="47" spans="1:7" ht="20.100000000000001" customHeight="1">
      <c r="A47" s="141"/>
      <c r="C47" s="145"/>
      <c r="D47" s="145"/>
      <c r="E47" s="145"/>
    </row>
    <row r="48" spans="1:7" ht="20.100000000000001" customHeight="1">
      <c r="A48" s="141"/>
      <c r="C48" s="145"/>
      <c r="D48" s="145"/>
      <c r="E48" s="145"/>
    </row>
    <row r="49" spans="1:5" ht="20.100000000000001" customHeight="1">
      <c r="A49" s="141"/>
      <c r="C49" s="145"/>
      <c r="D49" s="145"/>
      <c r="E49" s="145"/>
    </row>
    <row r="50" spans="1:5" ht="20.100000000000001" customHeight="1">
      <c r="A50" s="141"/>
      <c r="C50" s="145"/>
      <c r="D50" s="145"/>
    </row>
    <row r="51" spans="1:5" ht="20.100000000000001" customHeight="1">
      <c r="A51" s="141"/>
    </row>
    <row r="52" spans="1:5" ht="15.95" customHeight="1">
      <c r="A52" s="141"/>
    </row>
    <row r="53" spans="1:5" ht="15.95" customHeight="1">
      <c r="A53" s="141"/>
    </row>
    <row r="54" spans="1:5" ht="15.95" customHeight="1">
      <c r="A54" s="141"/>
    </row>
    <row r="55" spans="1:5" ht="15.95" customHeight="1">
      <c r="A55" s="141"/>
    </row>
    <row r="56" spans="1:5" ht="15.95" customHeight="1">
      <c r="A56" s="141"/>
    </row>
    <row r="57" spans="1:5" ht="15.95" customHeight="1">
      <c r="A57" s="141"/>
    </row>
    <row r="58" spans="1:5" ht="15.95" customHeight="1">
      <c r="A58" s="141"/>
    </row>
    <row r="59" spans="1:5" ht="15.95" customHeight="1">
      <c r="A59" s="141"/>
    </row>
    <row r="60" spans="1:5" ht="15.95" customHeight="1">
      <c r="A60" s="141"/>
    </row>
    <row r="61" spans="1:5" ht="15.95" customHeight="1">
      <c r="A61" s="141"/>
    </row>
    <row r="62" spans="1:5" ht="15.95" customHeight="1">
      <c r="A62" s="141"/>
    </row>
    <row r="63" spans="1:5" ht="15.95" customHeight="1">
      <c r="A63" s="141"/>
    </row>
    <row r="64" spans="1:5" ht="15.95" customHeight="1">
      <c r="A64" s="141"/>
    </row>
    <row r="65" spans="1:1" ht="15.95" customHeight="1">
      <c r="A65" s="141"/>
    </row>
    <row r="66" spans="1:1" ht="15.95" customHeight="1">
      <c r="A66" s="141"/>
    </row>
    <row r="67" spans="1:1" ht="15.95" customHeight="1">
      <c r="A67" s="141"/>
    </row>
    <row r="68" spans="1:1" ht="15.95" customHeight="1">
      <c r="A68" s="141"/>
    </row>
    <row r="69" spans="1:1" ht="15.95" customHeight="1">
      <c r="A69" s="141"/>
    </row>
    <row r="70" spans="1:1" ht="15.95" customHeight="1">
      <c r="A70" s="141"/>
    </row>
    <row r="71" spans="1:1" ht="15.95" customHeight="1">
      <c r="A71" s="141"/>
    </row>
    <row r="72" spans="1:1" ht="15.95" customHeight="1">
      <c r="A72" s="141"/>
    </row>
    <row r="73" spans="1:1" ht="15.95" customHeight="1">
      <c r="A73" s="141"/>
    </row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G1"/>
    </sheetView>
  </sheetViews>
  <sheetFormatPr defaultRowHeight="15.75"/>
  <cols>
    <col min="1" max="1" width="33.125" customWidth="1"/>
    <col min="2" max="2" width="8.875" customWidth="1"/>
    <col min="3" max="3" width="11.375" customWidth="1"/>
    <col min="4" max="4" width="8.875" customWidth="1"/>
    <col min="5" max="5" width="11.375" customWidth="1"/>
    <col min="6" max="6" width="10.375" customWidth="1"/>
    <col min="7" max="7" width="11.5" customWidth="1"/>
    <col min="9" max="9" width="12.5" customWidth="1"/>
  </cols>
  <sheetData>
    <row r="1" spans="1:14" s="488" customFormat="1" ht="31.5" customHeight="1">
      <c r="A1" s="646" t="s">
        <v>370</v>
      </c>
      <c r="B1" s="646"/>
      <c r="C1" s="646"/>
      <c r="D1" s="646"/>
      <c r="E1" s="646"/>
      <c r="F1" s="646"/>
      <c r="G1" s="646"/>
    </row>
    <row r="2" spans="1:14" s="491" customFormat="1" ht="16.5">
      <c r="A2" s="489"/>
      <c r="B2" s="489"/>
      <c r="C2" s="489"/>
      <c r="D2" s="489"/>
      <c r="E2" s="489"/>
      <c r="F2" s="490"/>
      <c r="G2" s="490"/>
    </row>
    <row r="3" spans="1:14" s="492" customFormat="1" ht="51" customHeight="1">
      <c r="A3" s="647"/>
      <c r="B3" s="649" t="s">
        <v>325</v>
      </c>
      <c r="C3" s="649"/>
      <c r="D3" s="649" t="s">
        <v>326</v>
      </c>
      <c r="E3" s="649"/>
      <c r="F3" s="649" t="s">
        <v>327</v>
      </c>
      <c r="G3" s="649"/>
    </row>
    <row r="4" spans="1:14" s="406" customFormat="1" ht="31.5">
      <c r="A4" s="648"/>
      <c r="B4" s="493" t="s">
        <v>301</v>
      </c>
      <c r="C4" s="494" t="s">
        <v>302</v>
      </c>
      <c r="D4" s="493" t="s">
        <v>301</v>
      </c>
      <c r="E4" s="494" t="s">
        <v>302</v>
      </c>
      <c r="F4" s="493" t="s">
        <v>301</v>
      </c>
      <c r="G4" s="494" t="s">
        <v>303</v>
      </c>
    </row>
    <row r="5" spans="1:14" s="406" customFormat="1" ht="31.5">
      <c r="A5" s="495" t="s">
        <v>304</v>
      </c>
      <c r="B5" s="529">
        <v>560</v>
      </c>
      <c r="C5" s="608">
        <v>6563.328950000001</v>
      </c>
      <c r="D5" s="529">
        <v>561</v>
      </c>
      <c r="E5" s="608">
        <v>3774.4426281309998</v>
      </c>
      <c r="F5" s="496">
        <f>B5/D5%</f>
        <v>99.821746880570402</v>
      </c>
      <c r="G5" s="496">
        <f>C5/E5%</f>
        <v>173.88869289159075</v>
      </c>
      <c r="I5" s="497"/>
      <c r="J5" s="497"/>
    </row>
    <row r="6" spans="1:14" s="406" customFormat="1" ht="22.5" customHeight="1">
      <c r="A6" s="498" t="s">
        <v>305</v>
      </c>
      <c r="B6" s="621" t="s">
        <v>215</v>
      </c>
      <c r="C6" s="621" t="s">
        <v>215</v>
      </c>
      <c r="D6" s="621" t="s">
        <v>215</v>
      </c>
      <c r="E6" s="621" t="s">
        <v>215</v>
      </c>
      <c r="F6" s="621" t="s">
        <v>215</v>
      </c>
      <c r="G6" s="621" t="s">
        <v>215</v>
      </c>
      <c r="I6" s="497"/>
      <c r="J6" s="497"/>
      <c r="M6" s="499"/>
      <c r="N6" s="499"/>
    </row>
    <row r="7" spans="1:14" s="500" customFormat="1" ht="22.5" customHeight="1">
      <c r="A7" s="182" t="s">
        <v>306</v>
      </c>
      <c r="B7" s="558">
        <v>7</v>
      </c>
      <c r="C7" s="609">
        <v>91.8</v>
      </c>
      <c r="D7" s="558">
        <v>14</v>
      </c>
      <c r="E7" s="609">
        <v>112.4</v>
      </c>
      <c r="F7" s="528">
        <f t="shared" ref="F7:F22" si="0">B7/D7%</f>
        <v>49.999999999999993</v>
      </c>
      <c r="G7" s="528">
        <f t="shared" ref="G7:G22" si="1">C7/E7%</f>
        <v>81.672597864768676</v>
      </c>
      <c r="I7" s="616"/>
      <c r="J7" s="617"/>
    </row>
    <row r="8" spans="1:14" s="500" customFormat="1" ht="22.5" customHeight="1">
      <c r="A8" s="182" t="s">
        <v>0</v>
      </c>
      <c r="B8" s="558">
        <v>2</v>
      </c>
      <c r="C8" s="609">
        <v>306</v>
      </c>
      <c r="D8" s="558">
        <v>7</v>
      </c>
      <c r="E8" s="609">
        <v>34</v>
      </c>
      <c r="F8" s="528">
        <f t="shared" si="0"/>
        <v>28.571428571428569</v>
      </c>
      <c r="G8" s="528">
        <f t="shared" si="1"/>
        <v>899.99999999999989</v>
      </c>
      <c r="I8" s="616"/>
      <c r="J8" s="617"/>
    </row>
    <row r="9" spans="1:14" s="406" customFormat="1" ht="22.5" customHeight="1">
      <c r="A9" s="182" t="s">
        <v>307</v>
      </c>
      <c r="B9" s="558">
        <v>97</v>
      </c>
      <c r="C9" s="609">
        <v>1085.8299500000001</v>
      </c>
      <c r="D9" s="558">
        <v>100</v>
      </c>
      <c r="E9" s="609">
        <v>651.08812013099998</v>
      </c>
      <c r="F9" s="528">
        <f t="shared" si="0"/>
        <v>97</v>
      </c>
      <c r="G9" s="528">
        <f t="shared" si="1"/>
        <v>166.7715807472465</v>
      </c>
      <c r="I9" s="616"/>
      <c r="J9" s="617"/>
    </row>
    <row r="10" spans="1:14" s="406" customFormat="1" ht="31.5">
      <c r="A10" s="182" t="s">
        <v>308</v>
      </c>
      <c r="B10" s="558">
        <v>5</v>
      </c>
      <c r="C10" s="609">
        <v>62</v>
      </c>
      <c r="D10" s="558">
        <v>18</v>
      </c>
      <c r="E10" s="609">
        <v>93.6</v>
      </c>
      <c r="F10" s="528">
        <f t="shared" si="0"/>
        <v>27.777777777777779</v>
      </c>
      <c r="G10" s="528">
        <f t="shared" si="1"/>
        <v>66.239316239316238</v>
      </c>
      <c r="I10" s="616"/>
      <c r="J10" s="617"/>
    </row>
    <row r="11" spans="1:14" s="406" customFormat="1" ht="31.5">
      <c r="A11" s="501" t="s">
        <v>173</v>
      </c>
      <c r="B11" s="558">
        <v>1</v>
      </c>
      <c r="C11" s="609">
        <v>1</v>
      </c>
      <c r="D11" s="558">
        <v>2</v>
      </c>
      <c r="E11" s="609">
        <v>10.9</v>
      </c>
      <c r="F11" s="528">
        <f t="shared" si="0"/>
        <v>50</v>
      </c>
      <c r="G11" s="528">
        <f t="shared" si="1"/>
        <v>9.1743119266055047</v>
      </c>
      <c r="I11" s="616"/>
      <c r="J11" s="617"/>
    </row>
    <row r="12" spans="1:14" s="406" customFormat="1" ht="23.25" customHeight="1">
      <c r="A12" s="182" t="s">
        <v>309</v>
      </c>
      <c r="B12" s="558">
        <v>111</v>
      </c>
      <c r="C12" s="609">
        <v>1065.2560000000001</v>
      </c>
      <c r="D12" s="558">
        <v>111</v>
      </c>
      <c r="E12" s="609">
        <v>865.96799999999996</v>
      </c>
      <c r="F12" s="528">
        <f t="shared" si="0"/>
        <v>99.999999999999986</v>
      </c>
      <c r="G12" s="528">
        <f t="shared" si="1"/>
        <v>123.01332150841603</v>
      </c>
      <c r="I12" s="616"/>
      <c r="J12" s="617"/>
    </row>
    <row r="13" spans="1:14" s="406" customFormat="1" ht="31.5">
      <c r="A13" s="501" t="s">
        <v>310</v>
      </c>
      <c r="B13" s="558">
        <v>182</v>
      </c>
      <c r="C13" s="609">
        <v>1063.7249999999999</v>
      </c>
      <c r="D13" s="558">
        <v>183</v>
      </c>
      <c r="E13" s="609">
        <v>880.63280799999995</v>
      </c>
      <c r="F13" s="528">
        <f t="shared" si="0"/>
        <v>99.453551912568301</v>
      </c>
      <c r="G13" s="528">
        <f t="shared" si="1"/>
        <v>120.79098011529</v>
      </c>
      <c r="I13" s="616"/>
      <c r="J13" s="617"/>
    </row>
    <row r="14" spans="1:14" s="406" customFormat="1" ht="19.5" customHeight="1">
      <c r="A14" s="182" t="s">
        <v>311</v>
      </c>
      <c r="B14" s="558">
        <v>14</v>
      </c>
      <c r="C14" s="609">
        <v>116.4</v>
      </c>
      <c r="D14" s="558">
        <v>19</v>
      </c>
      <c r="E14" s="609">
        <v>102.2</v>
      </c>
      <c r="F14" s="528">
        <f t="shared" si="0"/>
        <v>73.684210526315795</v>
      </c>
      <c r="G14" s="528">
        <f t="shared" si="1"/>
        <v>113.89432485322897</v>
      </c>
      <c r="I14" s="616"/>
      <c r="J14" s="617"/>
    </row>
    <row r="15" spans="1:14" s="406" customFormat="1" ht="19.5" customHeight="1">
      <c r="A15" s="182" t="s">
        <v>312</v>
      </c>
      <c r="B15" s="558">
        <v>14</v>
      </c>
      <c r="C15" s="609">
        <v>38</v>
      </c>
      <c r="D15" s="558">
        <v>7</v>
      </c>
      <c r="E15" s="609">
        <v>53</v>
      </c>
      <c r="F15" s="528">
        <f t="shared" si="0"/>
        <v>199.99999999999997</v>
      </c>
      <c r="G15" s="528">
        <f t="shared" si="1"/>
        <v>71.698113207547166</v>
      </c>
      <c r="I15" s="616"/>
      <c r="J15" s="617"/>
    </row>
    <row r="16" spans="1:14" s="406" customFormat="1" ht="19.5" customHeight="1">
      <c r="A16" s="502" t="s">
        <v>313</v>
      </c>
      <c r="B16" s="558">
        <v>4</v>
      </c>
      <c r="C16" s="609">
        <v>4</v>
      </c>
      <c r="D16" s="558">
        <v>1</v>
      </c>
      <c r="E16" s="609">
        <v>0.5</v>
      </c>
      <c r="F16" s="528">
        <f t="shared" si="0"/>
        <v>400</v>
      </c>
      <c r="G16" s="528">
        <f t="shared" si="1"/>
        <v>800</v>
      </c>
      <c r="I16" s="616"/>
      <c r="J16" s="617"/>
    </row>
    <row r="17" spans="1:13" s="406" customFormat="1" ht="31.5">
      <c r="A17" s="502" t="s">
        <v>314</v>
      </c>
      <c r="B17" s="558">
        <v>3</v>
      </c>
      <c r="C17" s="609">
        <v>51.5</v>
      </c>
      <c r="D17" s="558">
        <v>2</v>
      </c>
      <c r="E17" s="609">
        <v>156</v>
      </c>
      <c r="F17" s="528">
        <f t="shared" si="0"/>
        <v>150</v>
      </c>
      <c r="G17" s="528">
        <f t="shared" si="1"/>
        <v>33.012820512820511</v>
      </c>
      <c r="I17" s="616"/>
      <c r="J17" s="617"/>
    </row>
    <row r="18" spans="1:13" s="406" customFormat="1" ht="18.75" customHeight="1">
      <c r="A18" s="182" t="s">
        <v>315</v>
      </c>
      <c r="B18" s="558">
        <v>31</v>
      </c>
      <c r="C18" s="609">
        <v>2368.85</v>
      </c>
      <c r="D18" s="558">
        <v>22</v>
      </c>
      <c r="E18" s="609">
        <v>529.29</v>
      </c>
      <c r="F18" s="528">
        <f t="shared" si="0"/>
        <v>140.90909090909091</v>
      </c>
      <c r="G18" s="528">
        <f t="shared" si="1"/>
        <v>447.55238149218769</v>
      </c>
      <c r="I18" s="616"/>
      <c r="J18" s="617"/>
    </row>
    <row r="19" spans="1:13" s="406" customFormat="1" ht="31.5">
      <c r="A19" s="502" t="s">
        <v>316</v>
      </c>
      <c r="B19" s="558">
        <v>56</v>
      </c>
      <c r="C19" s="609">
        <v>213.36799999999999</v>
      </c>
      <c r="D19" s="558">
        <v>43</v>
      </c>
      <c r="E19" s="609">
        <v>152.4186</v>
      </c>
      <c r="F19" s="528">
        <f t="shared" si="0"/>
        <v>130.23255813953489</v>
      </c>
      <c r="G19" s="528">
        <f t="shared" si="1"/>
        <v>139.98816417418871</v>
      </c>
      <c r="I19" s="616"/>
      <c r="J19" s="617"/>
    </row>
    <row r="20" spans="1:13" s="406" customFormat="1" ht="19.5" customHeight="1">
      <c r="A20" s="502" t="s">
        <v>317</v>
      </c>
      <c r="B20" s="558">
        <v>21</v>
      </c>
      <c r="C20" s="609">
        <v>56.3</v>
      </c>
      <c r="D20" s="558">
        <v>21</v>
      </c>
      <c r="E20" s="609">
        <v>82.745099999999994</v>
      </c>
      <c r="F20" s="528">
        <f t="shared" si="0"/>
        <v>100</v>
      </c>
      <c r="G20" s="528">
        <f t="shared" si="1"/>
        <v>68.040282747860601</v>
      </c>
      <c r="I20" s="616"/>
      <c r="J20" s="617"/>
    </row>
    <row r="21" spans="1:13" s="406" customFormat="1" ht="19.5" customHeight="1">
      <c r="A21" s="502" t="s">
        <v>318</v>
      </c>
      <c r="B21" s="558">
        <v>11</v>
      </c>
      <c r="C21" s="609">
        <v>29.5</v>
      </c>
      <c r="D21" s="558">
        <v>5</v>
      </c>
      <c r="E21" s="609">
        <v>12.4</v>
      </c>
      <c r="F21" s="528">
        <f t="shared" si="0"/>
        <v>220</v>
      </c>
      <c r="G21" s="528">
        <f t="shared" si="1"/>
        <v>237.90322580645162</v>
      </c>
      <c r="I21" s="616"/>
      <c r="J21" s="617"/>
    </row>
    <row r="22" spans="1:13" s="406" customFormat="1" ht="19.5" customHeight="1">
      <c r="A22" s="172" t="s">
        <v>319</v>
      </c>
      <c r="B22" s="558">
        <v>1</v>
      </c>
      <c r="C22" s="609">
        <v>9.8000000000000007</v>
      </c>
      <c r="D22" s="558">
        <v>1</v>
      </c>
      <c r="E22" s="609">
        <v>0.3</v>
      </c>
      <c r="F22" s="528">
        <f t="shared" si="0"/>
        <v>100</v>
      </c>
      <c r="G22" s="528">
        <f t="shared" si="1"/>
        <v>3266.666666666667</v>
      </c>
      <c r="I22" s="616"/>
      <c r="J22" s="617"/>
    </row>
    <row r="23" spans="1:13" s="406" customFormat="1" ht="19.5" customHeight="1">
      <c r="A23" s="503" t="s">
        <v>320</v>
      </c>
      <c r="B23" s="621" t="s">
        <v>215</v>
      </c>
      <c r="C23" s="621" t="s">
        <v>215</v>
      </c>
      <c r="D23" s="558">
        <v>5</v>
      </c>
      <c r="E23" s="609">
        <v>37</v>
      </c>
      <c r="F23" s="621" t="s">
        <v>215</v>
      </c>
      <c r="G23" s="621" t="s">
        <v>215</v>
      </c>
      <c r="I23" s="616"/>
      <c r="J23" s="617"/>
    </row>
    <row r="24" spans="1:13" s="406" customFormat="1" ht="19.5" customHeight="1">
      <c r="A24" s="504" t="s">
        <v>321</v>
      </c>
      <c r="B24" s="621" t="s">
        <v>215</v>
      </c>
      <c r="C24" s="621" t="s">
        <v>215</v>
      </c>
      <c r="D24" s="621" t="s">
        <v>215</v>
      </c>
      <c r="E24" s="621" t="s">
        <v>215</v>
      </c>
      <c r="F24" s="621" t="s">
        <v>215</v>
      </c>
      <c r="G24" s="621" t="s">
        <v>215</v>
      </c>
      <c r="I24" s="616"/>
      <c r="J24" s="617"/>
    </row>
    <row r="25" spans="1:13" s="492" customFormat="1" ht="31.5">
      <c r="A25" s="505" t="s">
        <v>322</v>
      </c>
      <c r="B25" s="559">
        <v>281</v>
      </c>
      <c r="C25" s="621" t="s">
        <v>215</v>
      </c>
      <c r="D25" s="559">
        <v>260</v>
      </c>
      <c r="E25" s="621" t="s">
        <v>215</v>
      </c>
      <c r="F25" s="496">
        <f>B25/D25%</f>
        <v>108.07692307692308</v>
      </c>
      <c r="G25" s="621" t="s">
        <v>215</v>
      </c>
      <c r="J25" s="613"/>
      <c r="K25" s="613"/>
      <c r="L25" s="613"/>
      <c r="M25" s="614"/>
    </row>
    <row r="26" spans="1:13" s="492" customFormat="1" ht="31.5">
      <c r="A26" s="505" t="s">
        <v>323</v>
      </c>
      <c r="B26" s="559">
        <v>38</v>
      </c>
      <c r="C26" s="621" t="s">
        <v>215</v>
      </c>
      <c r="D26" s="559">
        <v>32</v>
      </c>
      <c r="E26" s="621" t="s">
        <v>215</v>
      </c>
      <c r="F26" s="496">
        <f t="shared" ref="F26:F27" si="2">B26/D26%</f>
        <v>118.75</v>
      </c>
      <c r="G26" s="621" t="s">
        <v>215</v>
      </c>
    </row>
    <row r="27" spans="1:13" s="506" customFormat="1" ht="21" customHeight="1">
      <c r="A27" s="505" t="s">
        <v>324</v>
      </c>
      <c r="B27" s="560">
        <v>245</v>
      </c>
      <c r="C27" s="621" t="s">
        <v>215</v>
      </c>
      <c r="D27" s="560">
        <v>157</v>
      </c>
      <c r="E27" s="621" t="s">
        <v>215</v>
      </c>
      <c r="F27" s="496">
        <f t="shared" si="2"/>
        <v>156.05095541401272</v>
      </c>
      <c r="G27" s="621" t="s">
        <v>215</v>
      </c>
      <c r="J27" s="612"/>
      <c r="K27" s="612"/>
      <c r="L27" s="612"/>
      <c r="M27" s="612"/>
    </row>
    <row r="28" spans="1:13">
      <c r="C28" s="610"/>
    </row>
    <row r="29" spans="1:13">
      <c r="A29" s="557" t="s">
        <v>354</v>
      </c>
      <c r="B29" s="556"/>
      <c r="C29" s="556"/>
      <c r="D29" s="556"/>
      <c r="E29" s="556"/>
      <c r="F29" s="556"/>
      <c r="G29" s="556"/>
    </row>
  </sheetData>
  <mergeCells count="5">
    <mergeCell ref="A1:G1"/>
    <mergeCell ref="A3:A4"/>
    <mergeCell ref="B3:C3"/>
    <mergeCell ref="D3:E3"/>
    <mergeCell ref="F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sqref="A1:G1"/>
    </sheetView>
  </sheetViews>
  <sheetFormatPr defaultRowHeight="15.75"/>
  <cols>
    <col min="1" max="1" width="35.25" customWidth="1"/>
    <col min="2" max="2" width="7.375" customWidth="1"/>
    <col min="3" max="3" width="9.5" customWidth="1"/>
    <col min="4" max="4" width="7.75" customWidth="1"/>
    <col min="5" max="5" width="7.875" customWidth="1"/>
    <col min="6" max="6" width="10.375" customWidth="1"/>
    <col min="7" max="7" width="11" customWidth="1"/>
    <col min="9" max="9" width="10.125" bestFit="1" customWidth="1"/>
    <col min="12" max="12" width="11.5" customWidth="1"/>
    <col min="13" max="13" width="15.25" bestFit="1" customWidth="1"/>
    <col min="14" max="14" width="12.625" customWidth="1"/>
  </cols>
  <sheetData>
    <row r="1" spans="1:14" s="488" customFormat="1" ht="32.25" customHeight="1">
      <c r="A1" s="650" t="s">
        <v>371</v>
      </c>
      <c r="B1" s="650"/>
      <c r="C1" s="650"/>
      <c r="D1" s="650"/>
      <c r="E1" s="650"/>
      <c r="F1" s="650"/>
      <c r="G1" s="650"/>
    </row>
    <row r="2" spans="1:14" s="509" customFormat="1" ht="15">
      <c r="A2" s="507"/>
      <c r="B2" s="507"/>
      <c r="C2" s="507"/>
      <c r="D2" s="507"/>
      <c r="E2" s="508"/>
      <c r="F2" s="651"/>
      <c r="G2" s="651"/>
    </row>
    <row r="3" spans="1:14" s="491" customFormat="1" ht="110.25">
      <c r="A3" s="510"/>
      <c r="B3" s="467" t="s">
        <v>328</v>
      </c>
      <c r="C3" s="467" t="s">
        <v>341</v>
      </c>
      <c r="D3" s="467" t="s">
        <v>342</v>
      </c>
      <c r="E3" s="467" t="s">
        <v>343</v>
      </c>
      <c r="F3" s="466" t="s">
        <v>329</v>
      </c>
      <c r="G3" s="466" t="s">
        <v>330</v>
      </c>
    </row>
    <row r="4" spans="1:14" s="491" customFormat="1" ht="31.5">
      <c r="A4" s="511" t="s">
        <v>331</v>
      </c>
      <c r="B4" s="559">
        <v>8</v>
      </c>
      <c r="C4" s="611">
        <v>7342.3029999999999</v>
      </c>
      <c r="D4" s="559">
        <v>2</v>
      </c>
      <c r="E4" s="496">
        <v>166.9</v>
      </c>
      <c r="F4" s="496">
        <v>29.629629629629626</v>
      </c>
      <c r="G4" s="496">
        <v>154.54503020780751</v>
      </c>
      <c r="I4" s="513"/>
      <c r="J4" s="514"/>
      <c r="K4" s="514"/>
      <c r="L4" s="514"/>
    </row>
    <row r="5" spans="1:14" s="492" customFormat="1" ht="21" customHeight="1">
      <c r="A5" s="515" t="s">
        <v>305</v>
      </c>
      <c r="B5" s="559">
        <v>8</v>
      </c>
      <c r="C5" s="611">
        <v>7342.3029999999999</v>
      </c>
      <c r="D5" s="559">
        <v>2</v>
      </c>
      <c r="E5" s="496">
        <v>166.9</v>
      </c>
      <c r="F5" s="496">
        <v>29.629629629629626</v>
      </c>
      <c r="G5" s="496">
        <v>154.54503020780751</v>
      </c>
      <c r="I5" s="513"/>
      <c r="J5" s="514"/>
      <c r="K5" s="491"/>
    </row>
    <row r="6" spans="1:14" s="492" customFormat="1" ht="21" customHeight="1">
      <c r="A6" s="182" t="s">
        <v>332</v>
      </c>
      <c r="B6" s="620" t="s">
        <v>215</v>
      </c>
      <c r="C6" s="620" t="s">
        <v>215</v>
      </c>
      <c r="D6" s="620" t="s">
        <v>215</v>
      </c>
      <c r="E6" s="620" t="s">
        <v>215</v>
      </c>
      <c r="F6" s="620" t="s">
        <v>215</v>
      </c>
      <c r="G6" s="620" t="s">
        <v>215</v>
      </c>
      <c r="I6" s="513"/>
      <c r="J6" s="514"/>
      <c r="K6" s="491"/>
    </row>
    <row r="7" spans="1:14" s="492" customFormat="1" ht="21" customHeight="1">
      <c r="A7" s="182" t="s">
        <v>125</v>
      </c>
      <c r="B7" s="558">
        <v>3</v>
      </c>
      <c r="C7" s="609">
        <v>276.89999999999998</v>
      </c>
      <c r="D7" s="558">
        <v>2</v>
      </c>
      <c r="E7" s="528">
        <v>166.9</v>
      </c>
      <c r="F7" s="528">
        <v>60</v>
      </c>
      <c r="G7" s="528">
        <v>23.664284952543458</v>
      </c>
      <c r="I7" s="513"/>
      <c r="J7" s="514"/>
      <c r="K7" s="491"/>
    </row>
    <row r="8" spans="1:14" s="491" customFormat="1" ht="21" customHeight="1">
      <c r="A8" s="517" t="s">
        <v>123</v>
      </c>
      <c r="B8" s="558">
        <v>5</v>
      </c>
      <c r="C8" s="609">
        <v>7065.4030000000002</v>
      </c>
      <c r="D8" s="558"/>
      <c r="E8" s="528"/>
      <c r="F8" s="528">
        <v>22.727272727272727</v>
      </c>
      <c r="G8" s="528">
        <v>236.81517477370772</v>
      </c>
      <c r="I8" s="513"/>
      <c r="J8" s="514"/>
    </row>
    <row r="9" spans="1:14" s="492" customFormat="1" ht="31.5">
      <c r="A9" s="515" t="s">
        <v>333</v>
      </c>
      <c r="B9" s="559">
        <v>15</v>
      </c>
      <c r="C9" s="496">
        <v>122.97</v>
      </c>
      <c r="D9" s="559">
        <v>14</v>
      </c>
      <c r="E9" s="496">
        <v>54.782999999999994</v>
      </c>
      <c r="F9" s="496">
        <v>100</v>
      </c>
      <c r="G9" s="496">
        <v>97.414383655484968</v>
      </c>
      <c r="I9" s="513"/>
      <c r="J9" s="514"/>
      <c r="K9" s="514"/>
      <c r="L9" s="518"/>
      <c r="M9" s="519"/>
    </row>
    <row r="10" spans="1:14" s="492" customFormat="1" ht="27" customHeight="1">
      <c r="A10" s="515" t="s">
        <v>334</v>
      </c>
      <c r="B10" s="559">
        <v>15</v>
      </c>
      <c r="C10" s="496">
        <v>122.97</v>
      </c>
      <c r="D10" s="559">
        <v>14</v>
      </c>
      <c r="E10" s="496">
        <v>54.782999999999994</v>
      </c>
      <c r="F10" s="496">
        <v>100</v>
      </c>
      <c r="G10" s="496">
        <v>97.414383655484968</v>
      </c>
      <c r="I10" s="625"/>
      <c r="J10" s="514"/>
      <c r="K10" s="520"/>
      <c r="L10" s="512"/>
      <c r="M10" s="512"/>
      <c r="N10" s="512"/>
    </row>
    <row r="11" spans="1:14" s="492" customFormat="1" ht="27" customHeight="1">
      <c r="A11" s="502" t="s">
        <v>335</v>
      </c>
      <c r="B11" s="558">
        <v>1</v>
      </c>
      <c r="C11" s="528">
        <v>27.185130999999998</v>
      </c>
      <c r="D11" s="558">
        <v>3</v>
      </c>
      <c r="E11" s="528">
        <v>27.204999999999998</v>
      </c>
      <c r="F11" s="528">
        <v>50</v>
      </c>
      <c r="G11" s="528">
        <v>225.46066572707676</v>
      </c>
      <c r="I11" s="513"/>
      <c r="J11" s="514"/>
      <c r="K11" s="491"/>
    </row>
    <row r="12" spans="1:14" s="492" customFormat="1" ht="27" customHeight="1">
      <c r="A12" s="502" t="s">
        <v>336</v>
      </c>
      <c r="B12" s="558">
        <v>9</v>
      </c>
      <c r="C12" s="528">
        <v>37.380000000000003</v>
      </c>
      <c r="D12" s="558">
        <v>6</v>
      </c>
      <c r="E12" s="528">
        <v>16.739999999999998</v>
      </c>
      <c r="F12" s="528">
        <v>90</v>
      </c>
      <c r="G12" s="528">
        <v>42.434409548429677</v>
      </c>
      <c r="I12" s="513"/>
      <c r="J12" s="514"/>
      <c r="K12" s="491"/>
    </row>
    <row r="13" spans="1:14" s="492" customFormat="1" ht="27" customHeight="1">
      <c r="A13" s="502" t="s">
        <v>337</v>
      </c>
      <c r="B13" s="558">
        <v>2</v>
      </c>
      <c r="C13" s="528">
        <v>53.837000000000003</v>
      </c>
      <c r="D13" s="620" t="s">
        <v>215</v>
      </c>
      <c r="E13" s="620" t="s">
        <v>215</v>
      </c>
      <c r="F13" s="528">
        <v>200</v>
      </c>
      <c r="G13" s="528">
        <v>384.55</v>
      </c>
      <c r="I13" s="406"/>
      <c r="J13" s="514"/>
      <c r="K13" s="491"/>
    </row>
    <row r="14" spans="1:14" s="492" customFormat="1" ht="27" customHeight="1">
      <c r="A14" s="502" t="s">
        <v>338</v>
      </c>
      <c r="B14" s="558">
        <v>2</v>
      </c>
      <c r="C14" s="528">
        <v>3.5710000000000002</v>
      </c>
      <c r="D14" s="558">
        <v>2</v>
      </c>
      <c r="E14" s="528">
        <v>3.6</v>
      </c>
      <c r="F14" s="528">
        <v>100</v>
      </c>
      <c r="G14" s="528">
        <v>108.98176291793314</v>
      </c>
      <c r="I14" s="513"/>
      <c r="J14" s="514"/>
      <c r="K14" s="491"/>
    </row>
    <row r="15" spans="1:14" s="492" customFormat="1" ht="27" customHeight="1">
      <c r="A15" s="502" t="s">
        <v>339</v>
      </c>
      <c r="B15" s="558">
        <v>1</v>
      </c>
      <c r="C15" s="528">
        <v>1</v>
      </c>
      <c r="D15" s="558">
        <v>3</v>
      </c>
      <c r="E15" s="528">
        <v>7.2380000000000004</v>
      </c>
      <c r="F15" s="620" t="s">
        <v>215</v>
      </c>
      <c r="G15" s="528">
        <v>78.457142857142856</v>
      </c>
      <c r="I15" s="513"/>
      <c r="J15" s="514"/>
      <c r="K15" s="491"/>
    </row>
    <row r="16" spans="1:14" s="492" customFormat="1" ht="23.25" customHeight="1">
      <c r="A16" s="515" t="s">
        <v>305</v>
      </c>
      <c r="B16" s="559">
        <v>15</v>
      </c>
      <c r="C16" s="496">
        <v>122.96656999999999</v>
      </c>
      <c r="D16" s="559">
        <v>14</v>
      </c>
      <c r="E16" s="496">
        <v>54.784000000000006</v>
      </c>
      <c r="F16" s="496">
        <v>100</v>
      </c>
      <c r="G16" s="496">
        <v>97.411450398412924</v>
      </c>
      <c r="I16" s="513"/>
      <c r="J16" s="514"/>
      <c r="K16" s="521"/>
      <c r="L16" s="512"/>
      <c r="M16" s="512"/>
      <c r="N16" s="512"/>
    </row>
    <row r="17" spans="1:14" s="500" customFormat="1" ht="23.25" customHeight="1">
      <c r="A17" s="182" t="s">
        <v>332</v>
      </c>
      <c r="B17" s="620" t="s">
        <v>215</v>
      </c>
      <c r="C17" s="620" t="s">
        <v>215</v>
      </c>
      <c r="D17" s="558">
        <v>1</v>
      </c>
      <c r="E17" s="528">
        <v>3.539777</v>
      </c>
      <c r="F17" s="620" t="s">
        <v>215</v>
      </c>
      <c r="G17" s="528">
        <v>33.712161904761906</v>
      </c>
      <c r="I17" s="513"/>
      <c r="J17" s="514"/>
      <c r="K17" s="491"/>
    </row>
    <row r="18" spans="1:14" s="406" customFormat="1" ht="23.25" customHeight="1">
      <c r="A18" s="182" t="s">
        <v>307</v>
      </c>
      <c r="B18" s="558">
        <v>14</v>
      </c>
      <c r="C18" s="528">
        <v>122.859874</v>
      </c>
      <c r="D18" s="558">
        <v>13</v>
      </c>
      <c r="E18" s="528">
        <v>51.244222999999998</v>
      </c>
      <c r="F18" s="528">
        <v>127.27272727272727</v>
      </c>
      <c r="G18" s="528">
        <v>101.78192930969975</v>
      </c>
      <c r="I18" s="513"/>
      <c r="J18" s="514"/>
      <c r="K18" s="405"/>
      <c r="L18" s="516"/>
      <c r="M18" s="516"/>
      <c r="N18" s="516"/>
    </row>
    <row r="19" spans="1:14" s="524" customFormat="1" ht="31.5">
      <c r="A19" s="522" t="s">
        <v>340</v>
      </c>
      <c r="B19" s="561">
        <v>9</v>
      </c>
      <c r="C19" s="562">
        <v>40.012999999999998</v>
      </c>
      <c r="D19" s="620" t="s">
        <v>215</v>
      </c>
      <c r="E19" s="562">
        <v>14.55</v>
      </c>
      <c r="F19" s="562">
        <v>128.57142857142856</v>
      </c>
      <c r="G19" s="562">
        <v>43.265510022836843</v>
      </c>
      <c r="I19" s="525"/>
      <c r="J19" s="526"/>
      <c r="K19" s="527"/>
      <c r="L19" s="523"/>
      <c r="M19" s="523"/>
      <c r="N19" s="523"/>
    </row>
    <row r="20" spans="1:14" s="406" customFormat="1" ht="24.75" customHeight="1">
      <c r="A20" s="182" t="s">
        <v>123</v>
      </c>
      <c r="B20" s="558">
        <v>1</v>
      </c>
      <c r="C20" s="528">
        <v>0.106696</v>
      </c>
      <c r="D20" s="620" t="s">
        <v>215</v>
      </c>
      <c r="E20" s="620" t="s">
        <v>215</v>
      </c>
      <c r="F20" s="528">
        <v>25</v>
      </c>
      <c r="G20" s="528">
        <v>11.622657952069716</v>
      </c>
    </row>
    <row r="21" spans="1:14" s="406" customFormat="1"/>
    <row r="22" spans="1:14" s="524" customFormat="1">
      <c r="A22" s="557" t="s">
        <v>355</v>
      </c>
    </row>
    <row r="23" spans="1:14" s="406" customFormat="1"/>
    <row r="24" spans="1:14" s="524" customFormat="1"/>
    <row r="25" spans="1:14" s="524" customFormat="1"/>
    <row r="26" spans="1:14" s="524" customFormat="1"/>
    <row r="27" spans="1:14" s="524" customFormat="1"/>
    <row r="28" spans="1:14" s="524" customFormat="1"/>
  </sheetData>
  <mergeCells count="2">
    <mergeCell ref="A1:G1"/>
    <mergeCell ref="F2:G2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PageLayoutView="90" workbookViewId="0">
      <selection activeCell="G4" sqref="G4"/>
    </sheetView>
  </sheetViews>
  <sheetFormatPr defaultColWidth="10" defaultRowHeight="15.75"/>
  <cols>
    <col min="1" max="1" width="2.375" style="19" customWidth="1"/>
    <col min="2" max="2" width="38.75" style="19" customWidth="1"/>
    <col min="3" max="4" width="13.25" style="19" customWidth="1"/>
    <col min="5" max="5" width="14.625" style="19" customWidth="1"/>
    <col min="6" max="16384" width="10" style="19"/>
  </cols>
  <sheetData>
    <row r="1" spans="1:8" ht="20.100000000000001" customHeight="1">
      <c r="A1" s="652" t="s">
        <v>372</v>
      </c>
      <c r="B1" s="652"/>
      <c r="C1" s="652"/>
      <c r="D1" s="652"/>
      <c r="E1" s="652"/>
    </row>
    <row r="2" spans="1:8" ht="15" customHeight="1">
      <c r="A2" s="20"/>
      <c r="B2" s="20"/>
      <c r="C2" s="20"/>
      <c r="D2" s="20"/>
      <c r="E2" s="20"/>
    </row>
    <row r="3" spans="1:8" ht="15" customHeight="1">
      <c r="A3" s="20"/>
      <c r="B3" s="20"/>
      <c r="C3" s="21"/>
      <c r="D3" s="20"/>
      <c r="E3" s="22"/>
    </row>
    <row r="4" spans="1:8" ht="18" customHeight="1">
      <c r="A4" s="23"/>
      <c r="B4" s="23"/>
      <c r="C4" s="24" t="s">
        <v>2</v>
      </c>
      <c r="D4" s="24" t="s">
        <v>3</v>
      </c>
      <c r="E4" s="24" t="s">
        <v>4</v>
      </c>
    </row>
    <row r="5" spans="1:8" ht="18" customHeight="1">
      <c r="A5" s="20"/>
      <c r="B5" s="20"/>
      <c r="C5" s="25" t="s">
        <v>5</v>
      </c>
      <c r="D5" s="25" t="s">
        <v>6</v>
      </c>
      <c r="E5" s="25" t="s">
        <v>7</v>
      </c>
    </row>
    <row r="6" spans="1:8" ht="18" customHeight="1">
      <c r="A6" s="20"/>
      <c r="B6" s="20"/>
      <c r="C6" s="26"/>
      <c r="D6" s="26"/>
      <c r="E6" s="26" t="s">
        <v>68</v>
      </c>
    </row>
    <row r="7" spans="1:8">
      <c r="A7" s="20"/>
      <c r="B7" s="20"/>
      <c r="C7" s="20"/>
      <c r="D7" s="20"/>
      <c r="E7" s="27"/>
    </row>
    <row r="8" spans="1:8" ht="24.95" customHeight="1">
      <c r="A8" s="28" t="s">
        <v>67</v>
      </c>
      <c r="B8" s="20"/>
      <c r="C8" s="29"/>
      <c r="D8" s="30"/>
      <c r="E8" s="31"/>
    </row>
    <row r="9" spans="1:8" ht="24.95" customHeight="1">
      <c r="A9" s="28"/>
      <c r="B9" s="28" t="s">
        <v>105</v>
      </c>
      <c r="C9" s="279">
        <v>29886.63</v>
      </c>
      <c r="D9" s="279">
        <v>29648.39</v>
      </c>
      <c r="E9" s="271">
        <f>+D9/C9%</f>
        <v>99.202854252888315</v>
      </c>
    </row>
    <row r="10" spans="1:8" ht="24.95" customHeight="1">
      <c r="A10" s="32"/>
      <c r="B10" s="28" t="s">
        <v>70</v>
      </c>
      <c r="C10" s="30"/>
      <c r="D10" s="30"/>
      <c r="E10" s="31"/>
    </row>
    <row r="11" spans="1:8" ht="24.95" customHeight="1">
      <c r="A11" s="32"/>
      <c r="B11" s="33" t="s">
        <v>9</v>
      </c>
      <c r="C11" s="277">
        <v>8289.2000000000007</v>
      </c>
      <c r="D11" s="277">
        <v>7835.4900000000007</v>
      </c>
      <c r="E11" s="276">
        <f>+D11/C11%</f>
        <v>94.526492303237944</v>
      </c>
    </row>
    <row r="12" spans="1:8" ht="24.95" customHeight="1">
      <c r="A12" s="32"/>
      <c r="B12" s="33" t="s">
        <v>10</v>
      </c>
      <c r="C12" s="277">
        <v>1872.34</v>
      </c>
      <c r="D12" s="277">
        <v>1623.68</v>
      </c>
      <c r="E12" s="276">
        <f t="shared" ref="E12:E15" si="0">+D12/C12%</f>
        <v>86.719292436202835</v>
      </c>
      <c r="H12" s="35"/>
    </row>
    <row r="13" spans="1:8" ht="24.95" customHeight="1">
      <c r="A13" s="32"/>
      <c r="B13" s="33" t="s">
        <v>106</v>
      </c>
      <c r="C13" s="277">
        <v>831.25</v>
      </c>
      <c r="D13" s="277">
        <v>722.51</v>
      </c>
      <c r="E13" s="276">
        <f t="shared" si="0"/>
        <v>86.918496240601499</v>
      </c>
      <c r="H13" s="35"/>
    </row>
    <row r="14" spans="1:8" ht="24.95" customHeight="1">
      <c r="A14" s="32"/>
      <c r="B14" s="33" t="s">
        <v>107</v>
      </c>
      <c r="C14" s="277">
        <v>1849.3399999999997</v>
      </c>
      <c r="D14" s="277">
        <v>1739.65</v>
      </c>
      <c r="E14" s="276">
        <f t="shared" si="0"/>
        <v>94.068694777596349</v>
      </c>
    </row>
    <row r="15" spans="1:8" ht="24.95" customHeight="1">
      <c r="A15" s="32"/>
      <c r="B15" s="33" t="s">
        <v>108</v>
      </c>
      <c r="C15" s="277">
        <v>7950.54</v>
      </c>
      <c r="D15" s="277">
        <v>8467.02</v>
      </c>
      <c r="E15" s="276">
        <f t="shared" si="0"/>
        <v>106.49616252480965</v>
      </c>
    </row>
    <row r="16" spans="1:8" ht="24.95" customHeight="1">
      <c r="A16" s="36" t="s">
        <v>69</v>
      </c>
      <c r="B16" s="20"/>
    </row>
    <row r="17" spans="1:5" ht="24.95" customHeight="1">
      <c r="A17" s="32"/>
      <c r="B17" s="28" t="s">
        <v>105</v>
      </c>
      <c r="C17" s="278">
        <v>182703.99</v>
      </c>
      <c r="D17" s="278">
        <v>186071.85</v>
      </c>
      <c r="E17" s="280">
        <f>+D17/C17%</f>
        <v>101.84334233751545</v>
      </c>
    </row>
    <row r="18" spans="1:5" ht="24.95" customHeight="1">
      <c r="A18" s="32"/>
      <c r="B18" s="28" t="s">
        <v>70</v>
      </c>
      <c r="C18" s="34"/>
      <c r="D18" s="34"/>
      <c r="E18" s="280"/>
    </row>
    <row r="19" spans="1:5" ht="24.95" customHeight="1">
      <c r="A19" s="32"/>
      <c r="B19" s="33" t="s">
        <v>9</v>
      </c>
      <c r="C19" s="281">
        <v>38518.639999999999</v>
      </c>
      <c r="D19" s="281">
        <v>36267</v>
      </c>
      <c r="E19" s="261">
        <f t="shared" ref="E19:E23" si="1">+D19/C19%</f>
        <v>94.154414589923221</v>
      </c>
    </row>
    <row r="20" spans="1:5" ht="24.95" customHeight="1">
      <c r="A20" s="32"/>
      <c r="B20" s="33" t="s">
        <v>10</v>
      </c>
      <c r="C20" s="281">
        <v>22011.55</v>
      </c>
      <c r="D20" s="281">
        <v>19301.79</v>
      </c>
      <c r="E20" s="261">
        <f t="shared" si="1"/>
        <v>87.689372170519576</v>
      </c>
    </row>
    <row r="21" spans="1:5" ht="24.95" customHeight="1">
      <c r="A21" s="32"/>
      <c r="B21" s="33" t="s">
        <v>106</v>
      </c>
      <c r="C21" s="281">
        <v>1632.68</v>
      </c>
      <c r="D21" s="281">
        <v>1323.83</v>
      </c>
      <c r="E21" s="261">
        <f t="shared" si="1"/>
        <v>81.083249626381146</v>
      </c>
    </row>
    <row r="22" spans="1:5" ht="24.95" customHeight="1">
      <c r="A22" s="32"/>
      <c r="B22" s="33" t="s">
        <v>107</v>
      </c>
      <c r="C22" s="281">
        <v>4002.5899999999997</v>
      </c>
      <c r="D22" s="281">
        <v>3791.9399999999996</v>
      </c>
      <c r="E22" s="261">
        <f t="shared" si="1"/>
        <v>94.737157690395463</v>
      </c>
    </row>
    <row r="23" spans="1:5" ht="24.95" customHeight="1">
      <c r="A23" s="32"/>
      <c r="B23" s="33" t="s">
        <v>108</v>
      </c>
      <c r="C23" s="281">
        <v>165276.66999999998</v>
      </c>
      <c r="D23" s="281">
        <v>179797.07</v>
      </c>
      <c r="E23" s="261">
        <f t="shared" si="1"/>
        <v>108.7855109859123</v>
      </c>
    </row>
    <row r="24" spans="1:5" ht="24.95" customHeight="1">
      <c r="A24" s="32"/>
      <c r="B24" s="33"/>
    </row>
    <row r="25" spans="1:5" ht="24.95" customHeight="1"/>
    <row r="26" spans="1:5" ht="24.95" customHeight="1"/>
    <row r="27" spans="1:5" ht="24.95" customHeight="1"/>
    <row r="28" spans="1:5" ht="24.95" customHeight="1"/>
    <row r="29" spans="1:5" ht="24.95" customHeight="1"/>
    <row r="30" spans="1:5" ht="24.95" customHeight="1"/>
    <row r="31" spans="1:5" ht="24.95" customHeight="1"/>
    <row r="32" spans="1: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1.GRDP</vt:lpstr>
      <vt:lpstr>2.Thu NS</vt:lpstr>
      <vt:lpstr>3. Chi NS</vt:lpstr>
      <vt:lpstr>4.VĐTTXH</vt:lpstr>
      <vt:lpstr>5.VonNSNNthang</vt:lpstr>
      <vt:lpstr>6.VonNSNNquy</vt:lpstr>
      <vt:lpstr>7.Doanh nghiep</vt:lpstr>
      <vt:lpstr>8.Thu hut dau tu</vt:lpstr>
      <vt:lpstr>9.Nong nghiep</vt:lpstr>
      <vt:lpstr>10.Vụ ĐX</vt:lpstr>
      <vt:lpstr>11. SP chan nuoi</vt:lpstr>
      <vt:lpstr>12.Lam nghiep</vt:lpstr>
      <vt:lpstr>13.Thủy sản</vt:lpstr>
      <vt:lpstr>14.IIPthang</vt:lpstr>
      <vt:lpstr>15.IIPquy</vt:lpstr>
      <vt:lpstr>16.SPCNthang</vt:lpstr>
      <vt:lpstr>17.SPCNquy</vt:lpstr>
      <vt:lpstr>18.Tong muc</vt:lpstr>
      <vt:lpstr>19.DTBLthang</vt:lpstr>
      <vt:lpstr>20.DTBLquy</vt:lpstr>
      <vt:lpstr>21.DTLuutruthang</vt:lpstr>
      <vt:lpstr>22.DTluutruquy</vt:lpstr>
      <vt:lpstr>23.DT van tai</vt:lpstr>
      <vt:lpstr>24. DT Vtai quy</vt:lpstr>
      <vt:lpstr>25.Vantaithang</vt:lpstr>
      <vt:lpstr>26.Vantaiquy</vt:lpstr>
      <vt:lpstr>26.CPI</vt:lpstr>
      <vt:lpstr>27.XHMT</vt:lpstr>
      <vt:lpstr>'14.IIPthang'!Print_Titles</vt:lpstr>
      <vt:lpstr>'15.IIPquy'!Print_Titles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2021-06-24T07:24:33Z</cp:lastPrinted>
  <dcterms:created xsi:type="dcterms:W3CDTF">2018-08-01T13:07:17Z</dcterms:created>
  <dcterms:modified xsi:type="dcterms:W3CDTF">2021-07-19T01:34:32Z</dcterms:modified>
</cp:coreProperties>
</file>