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BAO CAO KTXH\1. BC KTXH_Thang\1. BC KT-XH 2025\Thang 7\Xong\"/>
    </mc:Choice>
  </mc:AlternateContent>
  <bookViews>
    <workbookView xWindow="-120" yWindow="-120" windowWidth="24240" windowHeight="13140" firstSheet="3" activeTab="13"/>
  </bookViews>
  <sheets>
    <sheet name="SXNN" sheetId="1" r:id="rId1"/>
    <sheet name="IIP" sheetId="5" r:id="rId2"/>
    <sheet name="SPCN" sheetId="6" r:id="rId3"/>
    <sheet name="VDT" sheetId="8" r:id="rId4"/>
    <sheet name="NH" sheetId="21" r:id="rId5"/>
    <sheet name="Thu" sheetId="22" r:id="rId6"/>
    <sheet name="Chi" sheetId="23" r:id="rId7"/>
    <sheet name="TM" sheetId="7" r:id="rId8"/>
    <sheet name="DT BL" sheetId="9" r:id="rId9"/>
    <sheet name="DT LTAUDL " sheetId="18" r:id="rId10"/>
    <sheet name="CPI" sheetId="11" r:id="rId11"/>
    <sheet name="DT VT" sheetId="19" r:id="rId12"/>
    <sheet name="SL VT" sheetId="20" r:id="rId13"/>
    <sheet name="TT-AT XH" sheetId="16" r:id="rId14"/>
  </sheets>
  <definedNames>
    <definedName name="_xlnm._FilterDatabase" localSheetId="10" hidden="1">CPI!$A$5:$L$5</definedName>
    <definedName name="_xlnm.Print_Area" localSheetId="6">Chi!#REF!</definedName>
    <definedName name="_xlnm.Print_Area" localSheetId="10">CPI!$A$1:$G$25</definedName>
    <definedName name="_xlnm.Print_Area" localSheetId="8">'DT BL'!$A$1:$G$18</definedName>
    <definedName name="_xlnm.Print_Area" localSheetId="9">'DT LTAUDL '!$A$1:$G$13</definedName>
    <definedName name="_xlnm.Print_Area" localSheetId="11">'DT VT'!$A$1:$G$15</definedName>
    <definedName name="_xlnm.Print_Area" localSheetId="1">IIP!$A$1:$F$37</definedName>
    <definedName name="_xlnm.Print_Area" localSheetId="4">NH!#REF!</definedName>
    <definedName name="_xlnm.Print_Area" localSheetId="12">'SL VT'!$A$1:$G$23</definedName>
    <definedName name="_xlnm.Print_Area" localSheetId="2">SPCN!$A$1:$H$23</definedName>
    <definedName name="_xlnm.Print_Area" localSheetId="0">SXNN!$A$1:$E$13</definedName>
    <definedName name="_xlnm.Print_Area" localSheetId="5">Thu!#REF!</definedName>
    <definedName name="_xlnm.Print_Area" localSheetId="7">TM!$A$1:$G$10</definedName>
    <definedName name="_xlnm.Print_Area" localSheetId="13">'TT-AT XH'!$A$1:$H$23</definedName>
    <definedName name="_xlnm.Print_Area" localSheetId="3">VDT!$A$1:$G$18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1" i="16" l="1"/>
  <c r="H20" i="16"/>
  <c r="G6" i="16" l="1"/>
  <c r="F6" i="16"/>
  <c r="H22" i="16"/>
  <c r="G22" i="16"/>
  <c r="F22" i="16"/>
  <c r="H19" i="16"/>
  <c r="G19" i="16"/>
  <c r="F19" i="16"/>
  <c r="H15" i="16"/>
  <c r="G15" i="16"/>
  <c r="F15" i="16"/>
  <c r="H14" i="16"/>
  <c r="G14" i="16"/>
  <c r="F14" i="16"/>
  <c r="H11" i="16"/>
  <c r="G11" i="16"/>
  <c r="F11" i="16"/>
  <c r="H10" i="16"/>
  <c r="G10" i="16"/>
  <c r="F10" i="16"/>
  <c r="H7" i="16"/>
  <c r="G7" i="16"/>
  <c r="F7" i="16"/>
  <c r="H6" i="16"/>
  <c r="E6" i="1"/>
  <c r="E7" i="1"/>
  <c r="E8" i="1"/>
  <c r="E9" i="1"/>
  <c r="E10" i="1"/>
  <c r="E11" i="1"/>
  <c r="E12" i="1"/>
  <c r="G13" i="6" l="1"/>
  <c r="H13" i="6"/>
  <c r="E14" i="19" l="1"/>
  <c r="K10" i="19"/>
  <c r="J10" i="19"/>
  <c r="I10" i="19"/>
  <c r="K7" i="19"/>
  <c r="J7" i="19"/>
  <c r="I7" i="19"/>
  <c r="K5" i="19"/>
  <c r="G14" i="19"/>
  <c r="F14" i="19"/>
  <c r="I5" i="19" l="1"/>
  <c r="J5" i="19"/>
  <c r="I6" i="18" l="1"/>
  <c r="J6" i="18"/>
  <c r="I7" i="18"/>
  <c r="J7" i="18"/>
  <c r="F7" i="8" l="1"/>
  <c r="F8" i="8"/>
  <c r="F9" i="8"/>
  <c r="F10" i="8"/>
  <c r="F11" i="8"/>
  <c r="F12" i="8"/>
  <c r="F14" i="8"/>
  <c r="F15" i="8"/>
  <c r="F16" i="8"/>
  <c r="F17" i="8"/>
  <c r="C13" i="8" l="1"/>
  <c r="D13" i="8"/>
  <c r="E13" i="8"/>
  <c r="G5" i="6"/>
  <c r="H5" i="6"/>
  <c r="G6" i="6"/>
  <c r="H6" i="6"/>
  <c r="G7" i="6"/>
  <c r="H7" i="6"/>
  <c r="G8" i="6"/>
  <c r="H8" i="6"/>
  <c r="G9" i="6"/>
  <c r="H9" i="6"/>
  <c r="G10" i="6"/>
  <c r="H10" i="6"/>
  <c r="G11" i="6"/>
  <c r="H11" i="6"/>
  <c r="G12" i="6"/>
  <c r="H12" i="6"/>
  <c r="G14" i="6"/>
  <c r="H14" i="6"/>
  <c r="G15" i="6"/>
  <c r="H15" i="6"/>
  <c r="G16" i="6"/>
  <c r="H16" i="6"/>
  <c r="G17" i="6"/>
  <c r="H17" i="6"/>
  <c r="G18" i="6"/>
  <c r="H18" i="6"/>
  <c r="G19" i="6"/>
  <c r="H19" i="6"/>
  <c r="G20" i="6"/>
  <c r="H20" i="6"/>
  <c r="G21" i="6"/>
  <c r="H21" i="6"/>
  <c r="G22" i="6"/>
  <c r="H22" i="6"/>
  <c r="K13" i="8" l="1"/>
  <c r="F13" i="8" s="1"/>
  <c r="K6" i="8"/>
  <c r="J6" i="8"/>
  <c r="J5" i="8" s="1"/>
  <c r="I6" i="8"/>
  <c r="I5" i="8" s="1"/>
  <c r="J13" i="8"/>
  <c r="I13" i="8"/>
  <c r="D6" i="8"/>
  <c r="D5" i="8" s="1"/>
  <c r="E6" i="8"/>
  <c r="C6" i="8"/>
  <c r="C5" i="8" s="1"/>
  <c r="K5" i="8" l="1"/>
  <c r="F6" i="8"/>
  <c r="E5" i="8"/>
  <c r="F5" i="8" s="1"/>
  <c r="C7" i="19"/>
  <c r="D7" i="19"/>
  <c r="C10" i="19"/>
  <c r="D10" i="19"/>
  <c r="D5" i="19" l="1"/>
  <c r="C5" i="19"/>
  <c r="G9" i="20"/>
  <c r="F8" i="18" l="1"/>
  <c r="G5" i="8" l="1"/>
  <c r="G6" i="8"/>
  <c r="G7" i="8"/>
  <c r="G8" i="8"/>
  <c r="G9" i="8"/>
  <c r="G10" i="8"/>
  <c r="G11" i="8"/>
  <c r="G12" i="8"/>
  <c r="G13" i="8"/>
  <c r="G14" i="8"/>
  <c r="G15" i="8"/>
  <c r="G16" i="8"/>
  <c r="G17" i="8"/>
  <c r="F8" i="20" l="1"/>
  <c r="E8" i="20"/>
  <c r="I10" i="20"/>
  <c r="J10" i="20"/>
  <c r="K10" i="20"/>
  <c r="E9" i="20"/>
  <c r="E12" i="20"/>
  <c r="E13" i="20"/>
  <c r="E5" i="19"/>
  <c r="K6" i="20" l="1"/>
  <c r="J19" i="20"/>
  <c r="J15" i="20"/>
  <c r="J6" i="20"/>
  <c r="K19" i="20" l="1"/>
  <c r="I19" i="20" l="1"/>
  <c r="I15" i="20"/>
  <c r="I6" i="20"/>
  <c r="J5" i="9"/>
  <c r="I5" i="9"/>
  <c r="J5" i="7"/>
  <c r="J5" i="18"/>
  <c r="J13" i="18" s="1"/>
  <c r="F12" i="20" l="1"/>
  <c r="F13" i="20"/>
  <c r="E17" i="20"/>
  <c r="F17" i="20"/>
  <c r="E18" i="20"/>
  <c r="F18" i="20"/>
  <c r="E21" i="20"/>
  <c r="F21" i="20"/>
  <c r="E22" i="20"/>
  <c r="F22" i="20"/>
  <c r="C6" i="20"/>
  <c r="F6" i="20" l="1"/>
  <c r="E6" i="20"/>
  <c r="E13" i="19" l="1"/>
  <c r="E12" i="19"/>
  <c r="E11" i="19"/>
  <c r="E9" i="19"/>
  <c r="E8" i="19"/>
  <c r="G9" i="7" l="1"/>
  <c r="F9" i="7"/>
  <c r="G12" i="20" l="1"/>
  <c r="F8" i="19" l="1"/>
  <c r="F7" i="19"/>
  <c r="F13" i="19"/>
  <c r="F12" i="19"/>
  <c r="F11" i="19"/>
  <c r="G13" i="19"/>
  <c r="G12" i="19"/>
  <c r="G11" i="19"/>
  <c r="F5" i="19" l="1"/>
  <c r="F6" i="9" l="1"/>
  <c r="C19" i="20" l="1"/>
  <c r="D19" i="20"/>
  <c r="C15" i="20"/>
  <c r="C10" i="20"/>
  <c r="I5" i="18"/>
  <c r="I5" i="7" l="1"/>
  <c r="I13" i="18"/>
  <c r="D5" i="18"/>
  <c r="E5" i="18"/>
  <c r="C5" i="18"/>
  <c r="F6" i="18"/>
  <c r="F7" i="18"/>
  <c r="D13" i="18" l="1"/>
  <c r="C13" i="18"/>
  <c r="E13" i="18"/>
  <c r="F8" i="7"/>
  <c r="F9" i="19" l="1"/>
  <c r="G8" i="7" l="1"/>
  <c r="F17" i="9" l="1"/>
  <c r="F16" i="9"/>
  <c r="F15" i="9"/>
  <c r="F14" i="9"/>
  <c r="F13" i="9"/>
  <c r="F12" i="9"/>
  <c r="F11" i="9"/>
  <c r="F10" i="9"/>
  <c r="F9" i="9"/>
  <c r="F8" i="9"/>
  <c r="D15" i="20" l="1"/>
  <c r="F19" i="20"/>
  <c r="F15" i="20"/>
  <c r="C5" i="9"/>
  <c r="C5" i="7" l="1"/>
  <c r="G8" i="20"/>
  <c r="D6" i="20"/>
  <c r="G6" i="20" s="1"/>
  <c r="F9" i="20"/>
  <c r="G22" i="20"/>
  <c r="G21" i="20"/>
  <c r="G18" i="20"/>
  <c r="G13" i="20"/>
  <c r="G9" i="19" l="1"/>
  <c r="G8" i="19"/>
  <c r="G9" i="18" l="1"/>
  <c r="G8" i="18"/>
  <c r="G7" i="18"/>
  <c r="G6" i="18"/>
  <c r="F9" i="18"/>
  <c r="G16" i="9" l="1"/>
  <c r="G15" i="9"/>
  <c r="G14" i="9"/>
  <c r="G13" i="9"/>
  <c r="G12" i="9"/>
  <c r="G11" i="9"/>
  <c r="G10" i="9"/>
  <c r="G8" i="9"/>
  <c r="G7" i="9"/>
  <c r="G6" i="9"/>
  <c r="F7" i="9"/>
  <c r="D5" i="9"/>
  <c r="D5" i="7" l="1"/>
  <c r="F5" i="7" s="1"/>
  <c r="F5" i="9"/>
  <c r="F7" i="7" l="1"/>
  <c r="G7" i="19" l="1"/>
  <c r="E10" i="19" l="1"/>
  <c r="E7" i="19"/>
  <c r="F5" i="18" l="1"/>
  <c r="G5" i="18"/>
  <c r="D10" i="20" l="1"/>
  <c r="G10" i="19"/>
  <c r="F10" i="19"/>
  <c r="G10" i="20" l="1"/>
  <c r="G5" i="19"/>
  <c r="E10" i="20"/>
  <c r="F10" i="20"/>
  <c r="E15" i="20"/>
  <c r="E19" i="20"/>
  <c r="G19" i="20"/>
  <c r="G17" i="9" l="1"/>
  <c r="G9" i="9"/>
  <c r="E5" i="9" l="1"/>
  <c r="G7" i="7" l="1"/>
  <c r="E5" i="7"/>
  <c r="G5" i="7" s="1"/>
  <c r="G5" i="9"/>
  <c r="G17" i="20"/>
  <c r="K15" i="20" l="1"/>
  <c r="G15" i="20" s="1"/>
</calcChain>
</file>

<file path=xl/sharedStrings.xml><?xml version="1.0" encoding="utf-8"?>
<sst xmlns="http://schemas.openxmlformats.org/spreadsheetml/2006/main" count="376" uniqueCount="273">
  <si>
    <t>Kỳ báo cáo so với cùng kỳ năm trước (%)</t>
  </si>
  <si>
    <t>Đơn vị tính: %</t>
  </si>
  <si>
    <t>TOÀN NGÀNH</t>
  </si>
  <si>
    <t>B. Khai khoáng</t>
  </si>
  <si>
    <t>07. Khai thác quặng kim loại</t>
  </si>
  <si>
    <t>C. Công nghiệp chế biến, chế tạo</t>
  </si>
  <si>
    <t>10. Sản xuất chế biến thực phẩm</t>
  </si>
  <si>
    <t>11. Sản xuất đồ uống</t>
  </si>
  <si>
    <t>13. Dệt</t>
  </si>
  <si>
    <t>14. Sản xuất trang phục</t>
  </si>
  <si>
    <t>15. Sản xuất da và các sản phẩm có liên quan</t>
  </si>
  <si>
    <t>17. Sản xuất giấy và sản phẩm từ giấy</t>
  </si>
  <si>
    <t>18. In, sao chép bản ghi các loại</t>
  </si>
  <si>
    <t>20. Sản xuất hoá chất và sản phẩm hoá chất</t>
  </si>
  <si>
    <t>22. Sản xuất sản phẩm từ cao su và plastic</t>
  </si>
  <si>
    <t>23. Sản xuất sản phẩm từ khoáng phi kim loại khác</t>
  </si>
  <si>
    <t>25. Sản xuất sản phẩm từ kim loại đúc sẵn (trừ MMTB)</t>
  </si>
  <si>
    <t>26. Sản xuất sản phẩm điện tử, máy vi tính,…</t>
  </si>
  <si>
    <t>27. Sản xuất thiết bị điện</t>
  </si>
  <si>
    <t>29. Sản xuất xe có động cơ</t>
  </si>
  <si>
    <t>31. Sản xuất giường, tủ, bàn, ghế</t>
  </si>
  <si>
    <t>33. Sửa chữa, bảo dưỡng và lắp đặt máy móc và thiết bị</t>
  </si>
  <si>
    <t>D. SX và PP điện, khí đốt, nước nóng … và điều hòa KK</t>
  </si>
  <si>
    <t>35. SX và PP điện, khí đốt, nước nóng ... và điều hoà KK</t>
  </si>
  <si>
    <t>E. CC nước, HĐ quản lý và xử lý rác thải, nước thải</t>
  </si>
  <si>
    <t>36. Khai thác, xử lý và cung cấp nước</t>
  </si>
  <si>
    <t>Thực hiện 
kỳ báo cáo</t>
  </si>
  <si>
    <t xml:space="preserve">Thực hiện 
cùng kỳ năm trước </t>
  </si>
  <si>
    <t>Đơn vị tính</t>
  </si>
  <si>
    <t>Bia hơi, bia đóng lon</t>
  </si>
  <si>
    <t>Phân Supe Photphat (P2O5)</t>
  </si>
  <si>
    <t>Phân NPK</t>
  </si>
  <si>
    <t>Gạch lát</t>
  </si>
  <si>
    <t>TỔNG SỐ</t>
  </si>
  <si>
    <t>Phân theo ngành kinh doanh</t>
  </si>
  <si>
    <t>Bán lẻ</t>
  </si>
  <si>
    <t>Dịch vụ lưu trú, ăn uống</t>
  </si>
  <si>
    <t>Lương thực, thực phẩm</t>
  </si>
  <si>
    <t>Hàng may mặc</t>
  </si>
  <si>
    <t>Vật phẩm văn hóa, giáo dục</t>
  </si>
  <si>
    <t>Gỗ và vật liệu xây dựng</t>
  </si>
  <si>
    <t>Xăng, dầu các loại</t>
  </si>
  <si>
    <t>Nhiên liệu khác (trừ xăng, dầu)</t>
  </si>
  <si>
    <t>Hàng hóa khác</t>
  </si>
  <si>
    <t>Đá quý, kim loại quý,…</t>
  </si>
  <si>
    <t>Cùng kỳ năm trước</t>
  </si>
  <si>
    <t>Tháng 12 năm trước</t>
  </si>
  <si>
    <t>Tháng  trước</t>
  </si>
  <si>
    <t>Hàng ăn và dịch vụ ăn uống</t>
  </si>
  <si>
    <t xml:space="preserve">                   Thực phẩm</t>
  </si>
  <si>
    <t xml:space="preserve">                   Ăn uống ngoài gia đình</t>
  </si>
  <si>
    <t>Đồ uống và thuốc lá</t>
  </si>
  <si>
    <t>May mặc, mũ nón, giầy dép</t>
  </si>
  <si>
    <t>Thiết bị và đồ dùng gia đình</t>
  </si>
  <si>
    <t>Thuốc và dịch vụ y tế</t>
  </si>
  <si>
    <t>Giao thông</t>
  </si>
  <si>
    <t>Bưu chính viễn thông</t>
  </si>
  <si>
    <t>Giáo dục</t>
  </si>
  <si>
    <t>Văn hoá, giải trí và du lịch</t>
  </si>
  <si>
    <t>Hàng hoá và dịch vụ khác</t>
  </si>
  <si>
    <t>CHỈ SỐ GIÁ VÀNG</t>
  </si>
  <si>
    <t>CHỈ SỐ GIÁ ĐÔ LA MỸ</t>
  </si>
  <si>
    <t>Vận tải hành khách</t>
  </si>
  <si>
    <t>Vận tải hàng hóa</t>
  </si>
  <si>
    <t>Dịch vụ hỗ trợ vận tải</t>
  </si>
  <si>
    <t>Đường bộ</t>
  </si>
  <si>
    <t>Đường thủy</t>
  </si>
  <si>
    <t>Số vụ tai nạn, va chạm giao thông (Vụ)</t>
  </si>
  <si>
    <t>Đường sắt</t>
  </si>
  <si>
    <t>Số người chết (Người)</t>
  </si>
  <si>
    <t>Số người bị thương (Người)</t>
  </si>
  <si>
    <t>Số vụ cháy, nổ (Vụ)</t>
  </si>
  <si>
    <t>Vốn cân đối ngân sách tỉnh</t>
  </si>
  <si>
    <t>Vốn nước ngoài (ODA)</t>
  </si>
  <si>
    <t>Vốn khác</t>
  </si>
  <si>
    <t>Vốn cân đối ngân sách xã</t>
  </si>
  <si>
    <t>Vốn NS Nhà nước cấp tỉnh</t>
  </si>
  <si>
    <t>Vốn NS Nhà nước cấp xã</t>
  </si>
  <si>
    <t>38. HĐ thu gom, xử lý và tiêu huỷ rác thải; tái chế phế liệu</t>
  </si>
  <si>
    <t>08. Khai khoáng khác</t>
  </si>
  <si>
    <t>Ống camera truyền hình; bộ chuyển đổi hình ảnh và bộ tăng cường hình ảnh; ống đèn âm cực quang điện khác</t>
  </si>
  <si>
    <t xml:space="preserve">  Dịch vụ ăn uống</t>
  </si>
  <si>
    <t xml:space="preserve">  Dịch vụ lưu trú </t>
  </si>
  <si>
    <t>Dịch vụ khác</t>
  </si>
  <si>
    <t>3. Sản lượng một số sản phẩm công nghiệp chủ yếu</t>
  </si>
  <si>
    <t>4. Vốn đầu tư thực hiện từ nguồn ngân sách Nhà nước do địa phương quản lý</t>
  </si>
  <si>
    <t xml:space="preserve"> Trong đó: Thu từ quỹ sử dụng đất</t>
  </si>
  <si>
    <t>Xổ số kiến thiết</t>
  </si>
  <si>
    <t>Đơn vị tính: Ha</t>
  </si>
  <si>
    <t>Đơn vị tính: Triệu đồng</t>
  </si>
  <si>
    <t>CHỈ SỐ GIÁ TIÊU DÙNG CHUNG</t>
  </si>
  <si>
    <t>2. Chỉ số sản xuất công nghiệp</t>
  </si>
  <si>
    <t xml:space="preserve">  Trong đó: Dịch vụ y tế</t>
  </si>
  <si>
    <t xml:space="preserve">  Trong đó: Dịch vụ giáo dục</t>
  </si>
  <si>
    <t>Nhà ở, điện, nước, chất đốt và VLXD</t>
  </si>
  <si>
    <t xml:space="preserve">                   Lương thực</t>
  </si>
  <si>
    <t>Ngô</t>
  </si>
  <si>
    <t>Đậu tương</t>
  </si>
  <si>
    <t>Kỳ  gốc
2019</t>
  </si>
  <si>
    <t>Tấn</t>
  </si>
  <si>
    <t>Khoai lang</t>
  </si>
  <si>
    <t>-</t>
  </si>
  <si>
    <t>Vận chuyển hành khách</t>
  </si>
  <si>
    <t>(Nghìn lượt hành khách)</t>
  </si>
  <si>
    <t>Luân chuyển hành khách</t>
  </si>
  <si>
    <t>(Nghìn lượt HK.Km)</t>
  </si>
  <si>
    <t>II. HÀNG HÓA</t>
  </si>
  <si>
    <t>Vận chuyển hàng hóa</t>
  </si>
  <si>
    <t>(Nghìn tấn)</t>
  </si>
  <si>
    <t>Luân chuyển hàng hóa</t>
  </si>
  <si>
    <t>(Nghìn tấn.km)</t>
  </si>
  <si>
    <t>I. HÀNH KHÁCH</t>
  </si>
  <si>
    <t>16. CB gỗ và SX SP từ gỗ, tre, nứa (trừ giường, tủ, bàn, ghế);…</t>
  </si>
  <si>
    <t>21. Sản xuất thuốc, hoá dược và dược liệu</t>
  </si>
  <si>
    <t>32. Công nghiệp chế biến, chế tạo khác</t>
  </si>
  <si>
    <t>Dịch vụ lữ hành và dịch vụ khác</t>
  </si>
  <si>
    <t>Phương tiện đi lại trừ ô tô con (Kể cả phụ tùng)</t>
  </si>
  <si>
    <t>Dịch vụ lữ hành</t>
  </si>
  <si>
    <t>Sơ bộ kỳ 
tháng 7/2025</t>
  </si>
  <si>
    <t>Kỳ tháng 7/2025 so với kỳ trước
(%)</t>
  </si>
  <si>
    <t>Kỳ tháng 7/2025 so với cùng kỳ năm trước
(%)</t>
  </si>
  <si>
    <t>tháng 6/2025</t>
  </si>
  <si>
    <t>Ước tính tháng 7 năm 2025</t>
  </si>
  <si>
    <t>Cộng dồn từ đầu năm đến hết tháng 7 năm 2025</t>
  </si>
  <si>
    <t>Tháng 7/2025 so tháng trước
(%)</t>
  </si>
  <si>
    <t>Tháng 7/2025 so với cùng kỳ năm trước
(%)</t>
  </si>
  <si>
    <t>Cộng dồn từ đầu năm đến hết tháng 7 năm 2025 so với cùng kỳ năm trước
(%)</t>
  </si>
  <si>
    <t>Chỉ số giá tháng 7/2025 so với</t>
  </si>
  <si>
    <t>Chỉ số giá bình quân 7 tháng năm 2025 so với cùng kỳ năm trước</t>
  </si>
  <si>
    <t>Thực hiện tháng 6 năm 2025</t>
  </si>
  <si>
    <t>KH 2025</t>
  </si>
  <si>
    <t>6 tháng năm 2025 so với cùng kỳ năm trước</t>
  </si>
  <si>
    <t>Ước tính tháng 7/2025 so với tháng 6/2025</t>
  </si>
  <si>
    <t>Ước tính tháng 7/2025 so với cùng kỳ năm trước</t>
  </si>
  <si>
    <t>7 tháng năm 2025 so với cùng kỳ năm trước</t>
  </si>
  <si>
    <t>tháng 7/2024</t>
  </si>
  <si>
    <t>Cộng dồn từ kỳ tháng 01 hết kỳ tháng 7 năm 2024</t>
  </si>
  <si>
    <t>tháng 7 năm 2024</t>
  </si>
  <si>
    <t>Cộng dồn từ đầu năm đến cuối tháng 7/2024</t>
  </si>
  <si>
    <t>Vốn TW hỗ trợ ĐT theo mục tiêu</t>
  </si>
  <si>
    <t>Vốn huyện hỗ trợ ĐT theo mục tiêu</t>
  </si>
  <si>
    <t>Cộng dồn từ đầu năm đến hết tháng 7 năm 2025 so với kế hoạch năm (%)</t>
  </si>
  <si>
    <t>24. Sản xuất kim loại</t>
  </si>
  <si>
    <t>28. Sản xuất máy móc, thiết bị chưa được phân vào đâu</t>
  </si>
  <si>
    <t>30. Sản xuất phương tiện vận tải khác</t>
  </si>
  <si>
    <t xml:space="preserve">Chè </t>
  </si>
  <si>
    <t>1000 lít</t>
  </si>
  <si>
    <t>Thức ăn cho gia súc</t>
  </si>
  <si>
    <t>Quần áo các loại</t>
  </si>
  <si>
    <t>Giày thể thao</t>
  </si>
  <si>
    <t>1000 đôi</t>
  </si>
  <si>
    <t>1000 SP</t>
  </si>
  <si>
    <t>Dịch vụ sản xuất linh kiện điện tử</t>
  </si>
  <si>
    <t>Tỷ đồng</t>
  </si>
  <si>
    <t>Máy điều hòa không khí</t>
  </si>
  <si>
    <t>Cái</t>
  </si>
  <si>
    <t>Chiếc</t>
  </si>
  <si>
    <t>Xe máy các loại</t>
  </si>
  <si>
    <t>Điện sản xuất</t>
  </si>
  <si>
    <t>Triệu KWh</t>
  </si>
  <si>
    <t>Điện thương phẩm</t>
  </si>
  <si>
    <t>Nước uống được</t>
  </si>
  <si>
    <r>
      <t>Máy tính xách tay (</t>
    </r>
    <r>
      <rPr>
        <i/>
        <sz val="10"/>
        <rFont val="Arial"/>
        <family val="2"/>
      </rPr>
      <t>kể cả notebook và subnotebook</t>
    </r>
    <r>
      <rPr>
        <sz val="10"/>
        <rFont val="Arial"/>
        <family val="2"/>
      </rPr>
      <t>)</t>
    </r>
  </si>
  <si>
    <t>Ô tô các loại</t>
  </si>
  <si>
    <t>Doanh thu dịch vụ sửa chữa ô tô, mô tô, xe máy và xe có động cơ khác</t>
  </si>
  <si>
    <t>Đồ dùng, dụng cụ, trang thiết bị gia đình</t>
  </si>
  <si>
    <t>Chia ra:</t>
  </si>
  <si>
    <t>Bưu chính, chuyển phát</t>
  </si>
  <si>
    <t>Xe ô tô chở dưới 10 người</t>
  </si>
  <si>
    <t>Xi măng</t>
  </si>
  <si>
    <r>
      <t>1000 m</t>
    </r>
    <r>
      <rPr>
        <vertAlign val="superscript"/>
        <sz val="10"/>
        <rFont val="Arial"/>
        <family val="2"/>
      </rPr>
      <t>2</t>
    </r>
  </si>
  <si>
    <r>
      <t>1000 m</t>
    </r>
    <r>
      <rPr>
        <vertAlign val="superscript"/>
        <sz val="10"/>
        <rFont val="Arial"/>
        <family val="2"/>
      </rPr>
      <t>3</t>
    </r>
  </si>
  <si>
    <r>
      <t>Đơn vị tính:</t>
    </r>
    <r>
      <rPr>
        <b/>
        <i/>
        <sz val="10"/>
        <rFont val="Arial"/>
        <family val="2"/>
      </rPr>
      <t xml:space="preserve"> </t>
    </r>
    <r>
      <rPr>
        <i/>
        <sz val="10"/>
        <rFont val="Arial"/>
        <family val="2"/>
      </rPr>
      <t xml:space="preserve">%     </t>
    </r>
  </si>
  <si>
    <t>Thực hiện tại thời điểm 31/12/2024</t>
  </si>
  <si>
    <t>Thực hiện tại thời điểm 30/6/2025</t>
  </si>
  <si>
    <t>Ước tính tại thời điểm 31/7/2025</t>
  </si>
  <si>
    <t>Trong đó: Huy động &gt; 12 tháng</t>
  </si>
  <si>
    <t>Tiền gửi</t>
  </si>
  <si>
    <t>Theo loại tiền tệ</t>
  </si>
  <si>
    <t>VNĐ</t>
  </si>
  <si>
    <t>Ngoại tệ</t>
  </si>
  <si>
    <t>Theo cơ cấu tiền gửi</t>
  </si>
  <si>
    <t>Tiền gửi tiết kiệm và tiền gửi có kỳ hạn</t>
  </si>
  <si>
    <t>Tiền gửi thanh toán</t>
  </si>
  <si>
    <t>Phát hành giấy tờ có giá</t>
  </si>
  <si>
    <t>Phân theo kỳ hạn</t>
  </si>
  <si>
    <t>Dư nợ ngắn hạn</t>
  </si>
  <si>
    <t>Dư nợ trung dài hạn</t>
  </si>
  <si>
    <t>Dư nợ bằng VND</t>
  </si>
  <si>
    <t>Dư nợ bằng ngoại tệ</t>
  </si>
  <si>
    <t>Phân theo ngành kinh tế</t>
  </si>
  <si>
    <t>Nông nghiệp, lâm nghiệp và thủy sản</t>
  </si>
  <si>
    <t>Công nghiệp và xây dựng</t>
  </si>
  <si>
    <t>Thương mại và dịch vụ</t>
  </si>
  <si>
    <t>Tỷ lệ nợ xấu/Tổng dư nợ</t>
  </si>
  <si>
    <t>Đơn vị tính: Tỷ đồng</t>
  </si>
  <si>
    <t>Ước tính tại thời điểm 31/7/2025 so với cuối năm 2024 
(%)</t>
  </si>
  <si>
    <t>SỐ DƯ HUY ĐỘNG VỐN</t>
  </si>
  <si>
    <t>DƯ NỢ CỦA CÁC TỔ CHỨC TÍN DỤNG</t>
  </si>
  <si>
    <t>NỢ XẤU</t>
  </si>
  <si>
    <t>I. Thu nội địa</t>
  </si>
  <si>
    <t>Thu từ doanh nghiệp nhà nước (TW+ĐP)</t>
  </si>
  <si>
    <t>Thu từ doanh nghiệp đầu tư nước ngoài</t>
  </si>
  <si>
    <t>Thu từ khu vực công, thương nghiệp ngoài quốc doanh</t>
  </si>
  <si>
    <t>Thuế thu nhập cá nhân</t>
  </si>
  <si>
    <t xml:space="preserve">Thuế bảo vệ môi trường </t>
  </si>
  <si>
    <t xml:space="preserve">Thu phí, lệ phí </t>
  </si>
  <si>
    <t xml:space="preserve">           Trong đó: Lệ phí trước bạ</t>
  </si>
  <si>
    <t>Các khoản thu về nhà, đất</t>
  </si>
  <si>
    <t>Thu xổ số kiến thiết (bao gồm cả xổ số điện toán)</t>
  </si>
  <si>
    <t>Thu tiền cấp quyền khai thác khoáng sản</t>
  </si>
  <si>
    <t>Thu khác ngân sách</t>
  </si>
  <si>
    <t>Thu từ quỹ đất công ích và thu hoa lợi công sản khác</t>
  </si>
  <si>
    <t>Thu hồi vốn, thu cổ tức, lợi nhuận, lợi nhuận sau thuế, chênh lệch thu, chi của ngân sách nhà nước</t>
  </si>
  <si>
    <t>II. Thu về dầu thô</t>
  </si>
  <si>
    <t xml:space="preserve">IV. Thu viện trợ </t>
  </si>
  <si>
    <t>V. Các khoản huy động, đóng góp</t>
  </si>
  <si>
    <t>VI. Thu hồi các khoản cho vay của Nhà nước và thu từ quỹ dư trữ tài chính</t>
  </si>
  <si>
    <t>VII. Các khoản thu không có trong ngân sách</t>
  </si>
  <si>
    <t>TỔNG THU NSNN TRÊN ĐỊA BÀN</t>
  </si>
  <si>
    <t xml:space="preserve">TỔNG CHI NGÂN SÁCH NHÀ NƯỚC </t>
  </si>
  <si>
    <t>I. Chi đầu tư phát triển</t>
  </si>
  <si>
    <t xml:space="preserve">II. Chi trả nợ lãi </t>
  </si>
  <si>
    <t>III. Chi thường xuyên</t>
  </si>
  <si>
    <t>Chi quốc phòng</t>
  </si>
  <si>
    <t>Chi an ninh và trật tự an toàn xã hội</t>
  </si>
  <si>
    <t>Chi sự nghiệp giáo dục - đào tạo, 
dạy nghề</t>
  </si>
  <si>
    <t>Chi sự nghiệp y tế, dân số và kế hoạch hóa gia đình</t>
  </si>
  <si>
    <t>Chi khoa học, công nghệ</t>
  </si>
  <si>
    <t>Chi văn hóa, thông tin</t>
  </si>
  <si>
    <t>Chi sự nghiệp phát thanh, truyền hình, thông tấn</t>
  </si>
  <si>
    <t>Chi thể dục, thể thao</t>
  </si>
  <si>
    <t>Chi sự nghiệp bảo vệ môi trường</t>
  </si>
  <si>
    <t>Chi sự nghiệp kinh tế</t>
  </si>
  <si>
    <t>Chi quản lý hành chính, Đảng, đoàn thể</t>
  </si>
  <si>
    <t>Chi sự nghiệp đảm bảo xã hội</t>
  </si>
  <si>
    <t>Chi trợ giá mặt hàng chính sách</t>
  </si>
  <si>
    <t>Chi khác</t>
  </si>
  <si>
    <t>IV. Chi bổ sung quỹ dự trữ tài chính</t>
  </si>
  <si>
    <t>V. Chi dự phòng ngân sách</t>
  </si>
  <si>
    <t>VI. Các nhiệm vụ chi khác</t>
  </si>
  <si>
    <t>VII. Chi viện trợ</t>
  </si>
  <si>
    <t>Đậu các loại</t>
  </si>
  <si>
    <t>Rau xanh các loại</t>
  </si>
  <si>
    <t>Lạc</t>
  </si>
  <si>
    <t>Lúa</t>
  </si>
  <si>
    <t xml:space="preserve">Diện tích gieo trồng cây hàng năm vụ Mùa năm 2025 </t>
  </si>
  <si>
    <t>Cộng dồn từ 
kỳ tháng 01 đến hết kỳ tháng 7/2025</t>
  </si>
  <si>
    <t>Cộng dồn từ kỳ tháng 01 hết kỳ tháng 7 năm 2025 so với cùng kỳ
năm trước (%)</t>
  </si>
  <si>
    <t>Tổng giá trị tài sản thiệt hại ước tính
 (Triệu đồng)</t>
  </si>
  <si>
    <r>
      <t>Tai nạn giao thông</t>
    </r>
    <r>
      <rPr>
        <sz val="10"/>
        <rFont val="Arial"/>
        <family val="2"/>
      </rPr>
      <t xml:space="preserve"> (Kỳ báo cáo tính từ ngày 15 tháng trước tháng báo cáo đến ngày 14 tháng báo cáo)</t>
    </r>
  </si>
  <si>
    <r>
      <t xml:space="preserve">Cháy, nổ </t>
    </r>
    <r>
      <rPr>
        <sz val="10"/>
        <rFont val="Arial"/>
        <family val="2"/>
      </rPr>
      <t>(Kỳ báo cáo tính từ ngày 26 tháng trước tháng báo cáo đến ngày 25 tháng báo cáo)</t>
    </r>
  </si>
  <si>
    <t>5. Hoạt động ngân hàng ước tính đến ngày 31 tháng 7 năm 2025</t>
  </si>
  <si>
    <t xml:space="preserve">8. Tổng mức bán lẻ hàng hóa và doanh thu dịch vụ tiêu dùng </t>
  </si>
  <si>
    <t xml:space="preserve">9. Doanh thu bán lẻ hàng hoá </t>
  </si>
  <si>
    <t>10. Doanh thu dịch vụ lưu trú, ăn uống, dịch vụ lữ hành và dịch vụ khác</t>
  </si>
  <si>
    <t xml:space="preserve">11. Chỉ số giá tiêu dùng, chỉ số giá vàng và chỉ số giá Đô la Mỹ </t>
  </si>
  <si>
    <t>12. Doanh thu vận tải, kho bãi và dịch vụ hỗ trợ vận tải</t>
  </si>
  <si>
    <t>13. Vận tải hành khách và hàng hóa của địa phương</t>
  </si>
  <si>
    <t>14. Trật tự, an toàn xã hội</t>
  </si>
  <si>
    <t xml:space="preserve">Ước tính lũy kế từ đầu năm đến ngày 20/72025 </t>
  </si>
  <si>
    <t>Lũy kế từ đầu năm đến ngày 20/72025 so với cùng kỳ năm trước 
(%)</t>
  </si>
  <si>
    <t>Cơ cấu 
(%)</t>
  </si>
  <si>
    <t>…</t>
  </si>
  <si>
    <t>7. Chi ngân sách Nhà nước trên địa bàn tính đến ngày 20 tháng 7 năm 2025</t>
  </si>
  <si>
    <t>6. Thu ngân sách Nhà nước trên địa bàn tính đến ngày 20 tháng 7 năm 2025</t>
  </si>
  <si>
    <t xml:space="preserve">Ước tính lũy kế từ đầu năm đến ngày 20/7/2025 </t>
  </si>
  <si>
    <t>Lũy kế từ đầu năm đến ngày 20/7/2025 so với cùng kỳ năm trước 
(%)</t>
  </si>
  <si>
    <t xml:space="preserve">III. Thu cân đối hoạt động xuất nhập khẩu </t>
  </si>
  <si>
    <t xml:space="preserve">Tổng số thu từ hoạt động xuất nhập khẩu </t>
  </si>
  <si>
    <t>Hoàn thuế GTGT hàng nhập khẩu</t>
  </si>
  <si>
    <r>
      <t xml:space="preserve">Trong đó: Thu NSNN </t>
    </r>
    <r>
      <rPr>
        <sz val="10"/>
        <rFont val="Arial"/>
        <family val="2"/>
      </rPr>
      <t>(Đã loại trừ hoàn thuế)</t>
    </r>
  </si>
  <si>
    <t>1. Sản xuất nông nghiệp đến ngày 20 tháng 7 năm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</si>
</sst>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0.0"/>
    <numFmt numFmtId="167" formatCode="_(* #,##0.0_);_(* \(#,##0.0\);_(* &quot;-&quot;_);_(@_)"/>
    <numFmt numFmtId="168" formatCode="_(* #,##0.00_);_(* \(#,##0.00\);_(* &quot;-&quot;_);_(@_)"/>
    <numFmt numFmtId="169" formatCode="_(* #,##0.000_);_(* \(#,##0.000\);_(* &quot;-&quot;_);_(@_)"/>
    <numFmt numFmtId="170" formatCode="_(* #,##0.0_);_(* \(#,##0.0\);_(* &quot;-&quot;?_);_(@_)"/>
    <numFmt numFmtId="171" formatCode="#,##0.0"/>
    <numFmt numFmtId="172" formatCode="#,##0.000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.VnTime"/>
      <family val="2"/>
    </font>
    <font>
      <b/>
      <sz val="12"/>
      <name val="Arial"/>
      <family val="2"/>
    </font>
    <font>
      <sz val="12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3"/>
      <name val=".VnTime"/>
      <family val="2"/>
    </font>
    <font>
      <sz val="11"/>
      <color indexed="8"/>
      <name val="Calibri"/>
      <family val="2"/>
    </font>
    <font>
      <sz val="10"/>
      <name val="MS Sans Serif"/>
      <family val="2"/>
    </font>
    <font>
      <sz val="10"/>
      <name val=".VnTime"/>
      <family val="2"/>
    </font>
    <font>
      <sz val="11"/>
      <name val=".VnTime"/>
      <family val="2"/>
    </font>
    <font>
      <b/>
      <sz val="14"/>
      <name val="Times New Roman"/>
      <family val="1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sz val="12"/>
      <color rgb="FFFF000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i/>
      <sz val="12"/>
      <name val="Times New Roman"/>
      <family val="1"/>
    </font>
    <font>
      <sz val="8"/>
      <name val="Arial"/>
      <family val="2"/>
    </font>
    <font>
      <vertAlign val="superscript"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  <charset val="163"/>
    </font>
    <font>
      <i/>
      <sz val="10"/>
      <color theme="0"/>
      <name val="Arial"/>
      <family val="2"/>
    </font>
    <font>
      <sz val="10"/>
      <color theme="0"/>
      <name val="Arial"/>
      <family val="2"/>
    </font>
    <font>
      <sz val="9"/>
      <color theme="0"/>
      <name val="Arial"/>
      <family val="2"/>
    </font>
    <font>
      <sz val="12"/>
      <color theme="0"/>
      <name val="Arial"/>
      <family val="2"/>
    </font>
    <font>
      <b/>
      <sz val="10"/>
      <color theme="0"/>
      <name val="Arial"/>
      <family val="2"/>
    </font>
    <font>
      <sz val="8"/>
      <color theme="0"/>
      <name val="Arial"/>
      <family val="2"/>
    </font>
    <font>
      <b/>
      <sz val="12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9" fillId="0" borderId="0"/>
    <xf numFmtId="0" fontId="10" fillId="0" borderId="0"/>
    <xf numFmtId="0" fontId="11" fillId="0" borderId="0"/>
    <xf numFmtId="0" fontId="2" fillId="0" borderId="0"/>
    <xf numFmtId="0" fontId="6" fillId="0" borderId="0"/>
    <xf numFmtId="0" fontId="12" fillId="0" borderId="0"/>
    <xf numFmtId="0" fontId="2" fillId="0" borderId="0"/>
    <xf numFmtId="0" fontId="2" fillId="0" borderId="0"/>
    <xf numFmtId="0" fontId="11" fillId="0" borderId="0"/>
    <xf numFmtId="0" fontId="13" fillId="2" borderId="0" applyNumberFormat="0"/>
    <xf numFmtId="0" fontId="25" fillId="0" borderId="0"/>
  </cellStyleXfs>
  <cellXfs count="225">
    <xf numFmtId="0" fontId="0" fillId="0" borderId="0" xfId="0"/>
    <xf numFmtId="0" fontId="3" fillId="0" borderId="0" xfId="2" applyFont="1"/>
    <xf numFmtId="0" fontId="4" fillId="0" borderId="0" xfId="0" applyFont="1"/>
    <xf numFmtId="0" fontId="4" fillId="0" borderId="0" xfId="2" applyFont="1" applyAlignment="1">
      <alignment horizontal="left"/>
    </xf>
    <xf numFmtId="0" fontId="4" fillId="0" borderId="0" xfId="2" applyFont="1" applyAlignment="1">
      <alignment horizontal="center"/>
    </xf>
    <xf numFmtId="0" fontId="5" fillId="0" borderId="1" xfId="2" applyFont="1" applyBorder="1" applyAlignment="1">
      <alignment vertical="center"/>
    </xf>
    <xf numFmtId="0" fontId="6" fillId="0" borderId="2" xfId="2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6" fillId="0" borderId="1" xfId="0" applyFont="1" applyBorder="1" applyAlignment="1">
      <alignment vertical="center"/>
    </xf>
    <xf numFmtId="0" fontId="7" fillId="0" borderId="0" xfId="0" applyFont="1"/>
    <xf numFmtId="0" fontId="6" fillId="0" borderId="0" xfId="3" applyFont="1" applyAlignment="1">
      <alignment horizontal="left"/>
    </xf>
    <xf numFmtId="0" fontId="6" fillId="0" borderId="0" xfId="4" applyFont="1" applyAlignment="1">
      <alignment horizontal="left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/>
    </xf>
    <xf numFmtId="41" fontId="6" fillId="0" borderId="0" xfId="0" applyNumberFormat="1" applyFont="1" applyAlignment="1">
      <alignment horizontal="right" wrapText="1"/>
    </xf>
    <xf numFmtId="0" fontId="3" fillId="0" borderId="0" xfId="0" applyFont="1"/>
    <xf numFmtId="41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left"/>
    </xf>
    <xf numFmtId="166" fontId="6" fillId="0" borderId="0" xfId="0" applyNumberFormat="1" applyFont="1" applyAlignment="1">
      <alignment horizontal="right" indent="2"/>
    </xf>
    <xf numFmtId="0" fontId="6" fillId="0" borderId="0" xfId="2" applyFont="1"/>
    <xf numFmtId="167" fontId="6" fillId="0" borderId="0" xfId="0" applyNumberFormat="1" applyFont="1" applyAlignment="1">
      <alignment horizontal="right" wrapText="1" indent="4"/>
    </xf>
    <xf numFmtId="2" fontId="7" fillId="0" borderId="0" xfId="0" applyNumberFormat="1" applyFont="1" applyAlignment="1">
      <alignment horizontal="right" vertical="center" wrapText="1"/>
    </xf>
    <xf numFmtId="2" fontId="7" fillId="0" borderId="0" xfId="0" applyNumberFormat="1" applyFont="1" applyAlignment="1">
      <alignment horizontal="right" vertical="center"/>
    </xf>
    <xf numFmtId="2" fontId="7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0" fontId="6" fillId="0" borderId="2" xfId="0" applyFont="1" applyBorder="1" applyAlignment="1">
      <alignment horizontal="center" vertical="center" wrapText="1"/>
    </xf>
    <xf numFmtId="164" fontId="7" fillId="0" borderId="0" xfId="1" applyNumberFormat="1" applyFont="1" applyFill="1" applyBorder="1" applyAlignment="1">
      <alignment horizontal="right" wrapText="1"/>
    </xf>
    <xf numFmtId="167" fontId="7" fillId="0" borderId="0" xfId="0" applyNumberFormat="1" applyFont="1"/>
    <xf numFmtId="166" fontId="7" fillId="0" borderId="0" xfId="0" applyNumberFormat="1" applyFont="1" applyAlignment="1">
      <alignment horizontal="right" indent="2"/>
    </xf>
    <xf numFmtId="164" fontId="6" fillId="0" borderId="0" xfId="1" applyNumberFormat="1" applyFont="1" applyFill="1" applyAlignment="1"/>
    <xf numFmtId="164" fontId="7" fillId="0" borderId="0" xfId="1" applyNumberFormat="1" applyFont="1" applyFill="1" applyAlignment="1"/>
    <xf numFmtId="41" fontId="6" fillId="0" borderId="0" xfId="0" applyNumberFormat="1" applyFont="1"/>
    <xf numFmtId="2" fontId="7" fillId="0" borderId="0" xfId="0" applyNumberFormat="1" applyFont="1"/>
    <xf numFmtId="0" fontId="6" fillId="0" borderId="3" xfId="0" applyFont="1" applyBorder="1"/>
    <xf numFmtId="167" fontId="6" fillId="0" borderId="0" xfId="0" applyNumberFormat="1" applyFont="1"/>
    <xf numFmtId="4" fontId="6" fillId="0" borderId="0" xfId="0" applyNumberFormat="1" applyFont="1" applyAlignment="1">
      <alignment horizontal="right"/>
    </xf>
    <xf numFmtId="0" fontId="8" fillId="0" borderId="0" xfId="2" applyFont="1" applyAlignment="1">
      <alignment horizontal="right"/>
    </xf>
    <xf numFmtId="41" fontId="7" fillId="0" borderId="0" xfId="0" applyNumberFormat="1" applyFont="1"/>
    <xf numFmtId="4" fontId="14" fillId="0" borderId="0" xfId="0" applyNumberFormat="1" applyFont="1"/>
    <xf numFmtId="165" fontId="7" fillId="0" borderId="0" xfId="1" applyNumberFormat="1" applyFont="1" applyFill="1" applyAlignment="1"/>
    <xf numFmtId="0" fontId="15" fillId="0" borderId="0" xfId="0" applyFont="1" applyAlignment="1">
      <alignment vertical="center"/>
    </xf>
    <xf numFmtId="0" fontId="16" fillId="0" borderId="0" xfId="0" applyFont="1"/>
    <xf numFmtId="41" fontId="15" fillId="0" borderId="0" xfId="0" applyNumberFormat="1" applyFont="1" applyAlignment="1">
      <alignment horizontal="right" wrapText="1"/>
    </xf>
    <xf numFmtId="0" fontId="15" fillId="0" borderId="0" xfId="0" applyFont="1"/>
    <xf numFmtId="41" fontId="17" fillId="0" borderId="0" xfId="0" applyNumberFormat="1" applyFont="1" applyAlignment="1">
      <alignment horizontal="right" wrapText="1"/>
    </xf>
    <xf numFmtId="170" fontId="7" fillId="0" borderId="0" xfId="0" applyNumberFormat="1" applyFont="1"/>
    <xf numFmtId="0" fontId="18" fillId="0" borderId="0" xfId="0" applyFont="1"/>
    <xf numFmtId="0" fontId="19" fillId="0" borderId="0" xfId="0" applyFont="1" applyAlignment="1">
      <alignment vertical="center"/>
    </xf>
    <xf numFmtId="0" fontId="19" fillId="0" borderId="0" xfId="0" applyFont="1"/>
    <xf numFmtId="0" fontId="20" fillId="0" borderId="0" xfId="0" applyFont="1"/>
    <xf numFmtId="0" fontId="3" fillId="0" borderId="0" xfId="5" applyFont="1" applyAlignment="1">
      <alignment horizontal="left"/>
    </xf>
    <xf numFmtId="0" fontId="21" fillId="0" borderId="0" xfId="2" applyFont="1"/>
    <xf numFmtId="0" fontId="6" fillId="0" borderId="1" xfId="6" applyFont="1" applyBorder="1" applyAlignment="1">
      <alignment vertical="center"/>
    </xf>
    <xf numFmtId="0" fontId="6" fillId="0" borderId="0" xfId="6" applyFont="1" applyAlignment="1">
      <alignment vertical="center"/>
    </xf>
    <xf numFmtId="0" fontId="7" fillId="0" borderId="0" xfId="6" applyFont="1"/>
    <xf numFmtId="0" fontId="6" fillId="0" borderId="0" xfId="6" applyFont="1"/>
    <xf numFmtId="0" fontId="6" fillId="0" borderId="0" xfId="7"/>
    <xf numFmtId="0" fontId="8" fillId="0" borderId="0" xfId="7" applyFont="1"/>
    <xf numFmtId="0" fontId="6" fillId="0" borderId="0" xfId="7" applyAlignment="1">
      <alignment horizontal="left"/>
    </xf>
    <xf numFmtId="0" fontId="7" fillId="0" borderId="0" xfId="7" applyFont="1"/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41" fontId="6" fillId="0" borderId="0" xfId="0" applyNumberFormat="1" applyFont="1" applyAlignment="1">
      <alignment horizontal="right" wrapText="1" indent="1"/>
    </xf>
    <xf numFmtId="167" fontId="6" fillId="0" borderId="0" xfId="0" applyNumberFormat="1" applyFont="1" applyAlignment="1">
      <alignment horizontal="right" wrapText="1" indent="1"/>
    </xf>
    <xf numFmtId="41" fontId="6" fillId="0" borderId="0" xfId="0" applyNumberFormat="1" applyFont="1" applyAlignment="1">
      <alignment vertical="center"/>
    </xf>
    <xf numFmtId="164" fontId="6" fillId="0" borderId="0" xfId="1" applyNumberFormat="1" applyFont="1" applyFill="1" applyBorder="1" applyAlignment="1">
      <alignment horizontal="right" wrapText="1" indent="1"/>
    </xf>
    <xf numFmtId="0" fontId="6" fillId="0" borderId="0" xfId="0" applyFont="1" applyAlignment="1">
      <alignment horizontal="center" wrapText="1"/>
    </xf>
    <xf numFmtId="0" fontId="6" fillId="0" borderId="3" xfId="0" applyFont="1" applyBorder="1" applyAlignment="1">
      <alignment vertical="center"/>
    </xf>
    <xf numFmtId="0" fontId="5" fillId="0" borderId="0" xfId="0" applyFont="1" applyAlignment="1">
      <alignment horizontal="center" wrapText="1"/>
    </xf>
    <xf numFmtId="165" fontId="7" fillId="0" borderId="0" xfId="1" applyNumberFormat="1" applyFont="1" applyFill="1" applyBorder="1" applyAlignment="1">
      <alignment horizontal="right" wrapText="1" indent="2"/>
    </xf>
    <xf numFmtId="165" fontId="6" fillId="0" borderId="0" xfId="1" applyNumberFormat="1" applyFont="1" applyFill="1" applyBorder="1" applyAlignment="1">
      <alignment horizontal="right" wrapText="1" indent="2"/>
    </xf>
    <xf numFmtId="164" fontId="6" fillId="0" borderId="0" xfId="1" applyNumberFormat="1" applyFont="1" applyFill="1" applyBorder="1" applyAlignment="1">
      <alignment horizontal="right" wrapText="1"/>
    </xf>
    <xf numFmtId="165" fontId="6" fillId="0" borderId="3" xfId="1" applyNumberFormat="1" applyFont="1" applyFill="1" applyBorder="1"/>
    <xf numFmtId="164" fontId="22" fillId="0" borderId="0" xfId="1" applyNumberFormat="1" applyFont="1" applyFill="1"/>
    <xf numFmtId="0" fontId="22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vertical="top"/>
    </xf>
    <xf numFmtId="167" fontId="7" fillId="0" borderId="0" xfId="0" applyNumberFormat="1" applyFont="1" applyAlignment="1">
      <alignment horizontal="right" wrapText="1" indent="2"/>
    </xf>
    <xf numFmtId="0" fontId="7" fillId="0" borderId="0" xfId="0" applyFont="1" applyAlignment="1">
      <alignment vertical="center"/>
    </xf>
    <xf numFmtId="167" fontId="6" fillId="0" borderId="0" xfId="0" applyNumberFormat="1" applyFont="1" applyAlignment="1">
      <alignment horizontal="right" wrapText="1" indent="2"/>
    </xf>
    <xf numFmtId="0" fontId="7" fillId="0" borderId="0" xfId="0" applyFont="1" applyAlignment="1">
      <alignment wrapText="1"/>
    </xf>
    <xf numFmtId="0" fontId="6" fillId="0" borderId="3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165" fontId="6" fillId="0" borderId="0" xfId="1" applyNumberFormat="1" applyFont="1" applyFill="1" applyBorder="1" applyAlignment="1">
      <alignment vertical="center"/>
    </xf>
    <xf numFmtId="0" fontId="8" fillId="0" borderId="0" xfId="0" applyFont="1" applyAlignment="1">
      <alignment horizontal="left" vertical="center"/>
    </xf>
    <xf numFmtId="43" fontId="4" fillId="0" borderId="0" xfId="1" applyFont="1" applyFill="1" applyAlignment="1"/>
    <xf numFmtId="43" fontId="4" fillId="0" borderId="0" xfId="1" applyFont="1" applyFill="1"/>
    <xf numFmtId="43" fontId="6" fillId="0" borderId="0" xfId="1" applyFont="1" applyFill="1" applyAlignment="1">
      <alignment vertical="center"/>
    </xf>
    <xf numFmtId="169" fontId="7" fillId="0" borderId="0" xfId="0" applyNumberFormat="1" applyFont="1"/>
    <xf numFmtId="43" fontId="7" fillId="0" borderId="0" xfId="1" applyFont="1" applyFill="1" applyAlignment="1"/>
    <xf numFmtId="0" fontId="8" fillId="0" borderId="0" xfId="0" applyFont="1" applyAlignment="1">
      <alignment horizontal="left"/>
    </xf>
    <xf numFmtId="0" fontId="8" fillId="0" borderId="3" xfId="0" applyFont="1" applyBorder="1" applyAlignment="1">
      <alignment horizontal="left" vertical="center"/>
    </xf>
    <xf numFmtId="165" fontId="6" fillId="0" borderId="3" xfId="1" applyNumberFormat="1" applyFont="1" applyFill="1" applyBorder="1" applyAlignment="1">
      <alignment vertical="center"/>
    </xf>
    <xf numFmtId="41" fontId="6" fillId="0" borderId="3" xfId="0" applyNumberFormat="1" applyFont="1" applyBorder="1" applyAlignment="1">
      <alignment vertical="center"/>
    </xf>
    <xf numFmtId="43" fontId="6" fillId="0" borderId="0" xfId="1" applyFont="1" applyFill="1"/>
    <xf numFmtId="0" fontId="8" fillId="0" borderId="0" xfId="0" applyFont="1"/>
    <xf numFmtId="3" fontId="7" fillId="0" borderId="0" xfId="0" applyNumberFormat="1" applyFont="1"/>
    <xf numFmtId="4" fontId="6" fillId="3" borderId="0" xfId="0" applyNumberFormat="1" applyFont="1" applyFill="1"/>
    <xf numFmtId="4" fontId="6" fillId="0" borderId="0" xfId="0" applyNumberFormat="1" applyFont="1"/>
    <xf numFmtId="0" fontId="3" fillId="0" borderId="0" xfId="10" applyFont="1"/>
    <xf numFmtId="0" fontId="7" fillId="0" borderId="0" xfId="10" applyFont="1"/>
    <xf numFmtId="0" fontId="7" fillId="0" borderId="0" xfId="11" applyFont="1"/>
    <xf numFmtId="0" fontId="6" fillId="0" borderId="0" xfId="11" applyFont="1" applyAlignment="1">
      <alignment horizontal="left"/>
    </xf>
    <xf numFmtId="41" fontId="6" fillId="0" borderId="0" xfId="1" applyNumberFormat="1" applyFont="1" applyFill="1" applyBorder="1" applyAlignment="1">
      <alignment horizontal="right" wrapText="1"/>
    </xf>
    <xf numFmtId="43" fontId="6" fillId="0" borderId="0" xfId="1" applyFont="1" applyFill="1" applyBorder="1" applyAlignment="1">
      <alignment horizontal="right" wrapText="1" indent="2"/>
    </xf>
    <xf numFmtId="0" fontId="6" fillId="0" borderId="0" xfId="11" applyFont="1"/>
    <xf numFmtId="41" fontId="7" fillId="0" borderId="0" xfId="1" applyNumberFormat="1" applyFont="1" applyFill="1" applyBorder="1" applyAlignment="1">
      <alignment horizontal="right" wrapText="1"/>
    </xf>
    <xf numFmtId="0" fontId="7" fillId="0" borderId="0" xfId="11" applyFont="1" applyAlignment="1">
      <alignment horizontal="left"/>
    </xf>
    <xf numFmtId="0" fontId="6" fillId="0" borderId="0" xfId="10" applyFont="1"/>
    <xf numFmtId="41" fontId="6" fillId="0" borderId="3" xfId="0" applyNumberFormat="1" applyFont="1" applyBorder="1"/>
    <xf numFmtId="168" fontId="6" fillId="0" borderId="3" xfId="0" applyNumberFormat="1" applyFont="1" applyBorder="1"/>
    <xf numFmtId="168" fontId="6" fillId="0" borderId="0" xfId="0" applyNumberFormat="1" applyFont="1"/>
    <xf numFmtId="170" fontId="6" fillId="0" borderId="0" xfId="0" applyNumberFormat="1" applyFont="1" applyAlignment="1">
      <alignment vertical="center"/>
    </xf>
    <xf numFmtId="170" fontId="6" fillId="0" borderId="0" xfId="0" applyNumberFormat="1" applyFont="1"/>
    <xf numFmtId="0" fontId="8" fillId="0" borderId="0" xfId="8" applyFont="1" applyAlignment="1">
      <alignment horizontal="right"/>
    </xf>
    <xf numFmtId="0" fontId="4" fillId="0" borderId="1" xfId="8" applyFont="1" applyBorder="1"/>
    <xf numFmtId="0" fontId="6" fillId="0" borderId="1" xfId="8" applyFont="1" applyBorder="1"/>
    <xf numFmtId="0" fontId="4" fillId="0" borderId="0" xfId="8" applyFont="1"/>
    <xf numFmtId="0" fontId="6" fillId="0" borderId="0" xfId="8" applyFont="1"/>
    <xf numFmtId="0" fontId="6" fillId="0" borderId="2" xfId="8" applyFont="1" applyBorder="1" applyAlignment="1">
      <alignment horizontal="center" vertical="center" wrapText="1"/>
    </xf>
    <xf numFmtId="0" fontId="6" fillId="0" borderId="0" xfId="8" applyFont="1" applyAlignment="1">
      <alignment horizontal="center" vertical="center" wrapText="1"/>
    </xf>
    <xf numFmtId="0" fontId="7" fillId="0" borderId="0" xfId="8" applyFont="1" applyAlignment="1">
      <alignment horizontal="left"/>
    </xf>
    <xf numFmtId="2" fontId="7" fillId="0" borderId="0" xfId="9" applyNumberFormat="1" applyFont="1" applyAlignment="1">
      <alignment horizontal="right" indent="1"/>
    </xf>
    <xf numFmtId="2" fontId="6" fillId="0" borderId="0" xfId="9" applyNumberFormat="1" applyFont="1" applyAlignment="1">
      <alignment horizontal="right" indent="1"/>
    </xf>
    <xf numFmtId="0" fontId="8" fillId="0" borderId="0" xfId="8" applyFont="1"/>
    <xf numFmtId="2" fontId="8" fillId="0" borderId="0" xfId="9" applyNumberFormat="1" applyFont="1" applyAlignment="1">
      <alignment horizontal="right" indent="1"/>
    </xf>
    <xf numFmtId="2" fontId="24" fillId="0" borderId="0" xfId="9" applyNumberFormat="1" applyFont="1" applyAlignment="1">
      <alignment horizontal="right" indent="1"/>
    </xf>
    <xf numFmtId="166" fontId="7" fillId="0" borderId="0" xfId="8" applyNumberFormat="1" applyFont="1" applyAlignment="1">
      <alignment horizontal="center"/>
    </xf>
    <xf numFmtId="171" fontId="7" fillId="0" borderId="0" xfId="0" applyNumberFormat="1" applyFont="1" applyAlignment="1">
      <alignment horizontal="right" vertical="center" wrapText="1"/>
    </xf>
    <xf numFmtId="171" fontId="7" fillId="0" borderId="0" xfId="0" applyNumberFormat="1" applyFont="1" applyAlignment="1">
      <alignment horizontal="right" vertical="center"/>
    </xf>
    <xf numFmtId="171" fontId="7" fillId="0" borderId="0" xfId="0" applyNumberFormat="1" applyFont="1" applyAlignment="1">
      <alignment horizontal="right"/>
    </xf>
    <xf numFmtId="171" fontId="6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 vertical="center"/>
    </xf>
    <xf numFmtId="2" fontId="6" fillId="0" borderId="0" xfId="0" applyNumberFormat="1" applyFont="1"/>
    <xf numFmtId="0" fontId="7" fillId="0" borderId="0" xfId="3" applyFont="1" applyAlignment="1">
      <alignment horizontal="left"/>
    </xf>
    <xf numFmtId="2" fontId="8" fillId="0" borderId="0" xfId="0" applyNumberFormat="1" applyFont="1" applyAlignment="1">
      <alignment horizontal="right" vertical="center"/>
    </xf>
    <xf numFmtId="2" fontId="8" fillId="0" borderId="0" xfId="0" applyNumberFormat="1" applyFont="1"/>
    <xf numFmtId="171" fontId="7" fillId="0" borderId="0" xfId="0" applyNumberFormat="1" applyFont="1" applyAlignment="1">
      <alignment horizontal="right" vertical="center" indent="1"/>
    </xf>
    <xf numFmtId="171" fontId="7" fillId="0" borderId="0" xfId="0" applyNumberFormat="1" applyFont="1" applyAlignment="1">
      <alignment horizontal="right" indent="1"/>
    </xf>
    <xf numFmtId="171" fontId="6" fillId="0" borderId="0" xfId="0" applyNumberFormat="1" applyFont="1" applyAlignment="1">
      <alignment horizontal="right" indent="1"/>
    </xf>
    <xf numFmtId="171" fontId="8" fillId="0" borderId="0" xfId="0" applyNumberFormat="1" applyFont="1" applyAlignment="1">
      <alignment horizontal="right" indent="1"/>
    </xf>
    <xf numFmtId="171" fontId="7" fillId="0" borderId="0" xfId="0" applyNumberFormat="1" applyFont="1" applyAlignment="1">
      <alignment horizontal="right" vertical="center" indent="2"/>
    </xf>
    <xf numFmtId="171" fontId="7" fillId="0" borderId="0" xfId="0" applyNumberFormat="1" applyFont="1" applyAlignment="1">
      <alignment horizontal="right" indent="2"/>
    </xf>
    <xf numFmtId="171" fontId="6" fillId="0" borderId="0" xfId="0" applyNumberFormat="1" applyFont="1" applyAlignment="1">
      <alignment horizontal="right" indent="2"/>
    </xf>
    <xf numFmtId="172" fontId="7" fillId="0" borderId="0" xfId="0" applyNumberFormat="1" applyFont="1" applyAlignment="1">
      <alignment horizontal="right" indent="2"/>
    </xf>
    <xf numFmtId="0" fontId="6" fillId="0" borderId="0" xfId="0" applyFont="1" applyAlignment="1">
      <alignment horizontal="right" vertical="center"/>
    </xf>
    <xf numFmtId="166" fontId="7" fillId="0" borderId="0" xfId="0" applyNumberFormat="1" applyFont="1" applyAlignment="1">
      <alignment horizontal="right" vertical="center" indent="1"/>
    </xf>
    <xf numFmtId="166" fontId="7" fillId="0" borderId="0" xfId="0" applyNumberFormat="1" applyFont="1" applyAlignment="1">
      <alignment horizontal="right" indent="1"/>
    </xf>
    <xf numFmtId="166" fontId="6" fillId="0" borderId="0" xfId="0" applyNumberFormat="1" applyFont="1" applyAlignment="1">
      <alignment horizontal="right" indent="1"/>
    </xf>
    <xf numFmtId="166" fontId="8" fillId="0" borderId="0" xfId="0" applyNumberFormat="1" applyFont="1" applyAlignment="1">
      <alignment horizontal="right" indent="1"/>
    </xf>
    <xf numFmtId="2" fontId="6" fillId="0" borderId="0" xfId="0" applyNumberFormat="1" applyFont="1" applyAlignment="1">
      <alignment horizontal="right" indent="1"/>
    </xf>
    <xf numFmtId="2" fontId="7" fillId="0" borderId="0" xfId="0" applyNumberFormat="1" applyFont="1" applyAlignment="1">
      <alignment horizontal="right" indent="1"/>
    </xf>
    <xf numFmtId="0" fontId="5" fillId="0" borderId="0" xfId="2" applyFont="1" applyAlignment="1">
      <alignment vertical="center"/>
    </xf>
    <xf numFmtId="0" fontId="6" fillId="0" borderId="0" xfId="2" applyFont="1" applyAlignment="1">
      <alignment horizontal="center" vertical="center" wrapText="1"/>
    </xf>
    <xf numFmtId="41" fontId="6" fillId="0" borderId="0" xfId="0" applyNumberFormat="1" applyFont="1" applyAlignment="1">
      <alignment horizontal="right" wrapText="1" indent="2"/>
    </xf>
    <xf numFmtId="41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 indent="4"/>
    </xf>
    <xf numFmtId="164" fontId="6" fillId="0" borderId="0" xfId="0" applyNumberFormat="1" applyFont="1" applyAlignment="1">
      <alignment horizontal="right" indent="2"/>
    </xf>
    <xf numFmtId="167" fontId="6" fillId="0" borderId="0" xfId="1" applyNumberFormat="1" applyFont="1" applyFill="1" applyBorder="1" applyAlignment="1">
      <alignment horizontal="right" indent="1"/>
    </xf>
    <xf numFmtId="167" fontId="6" fillId="0" borderId="0" xfId="1" applyNumberFormat="1" applyFont="1" applyFill="1" applyAlignment="1">
      <alignment horizontal="right" indent="3"/>
    </xf>
    <xf numFmtId="167" fontId="6" fillId="0" borderId="0" xfId="1" applyNumberFormat="1" applyFont="1" applyFill="1" applyAlignment="1">
      <alignment horizontal="right" indent="4"/>
    </xf>
    <xf numFmtId="0" fontId="6" fillId="0" borderId="3" xfId="12" applyNumberFormat="1" applyFont="1" applyFill="1" applyBorder="1"/>
    <xf numFmtId="169" fontId="6" fillId="0" borderId="0" xfId="0" applyNumberFormat="1" applyFont="1" applyAlignment="1">
      <alignment wrapText="1"/>
    </xf>
    <xf numFmtId="169" fontId="6" fillId="0" borderId="0" xfId="0" applyNumberFormat="1" applyFont="1" applyAlignment="1">
      <alignment horizontal="right" wrapText="1" indent="1"/>
    </xf>
    <xf numFmtId="169" fontId="6" fillId="0" borderId="0" xfId="0" applyNumberFormat="1" applyFont="1" applyAlignment="1">
      <alignment horizontal="right" wrapText="1" indent="2"/>
    </xf>
    <xf numFmtId="0" fontId="26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  <xf numFmtId="165" fontId="28" fillId="0" borderId="0" xfId="1" applyNumberFormat="1" applyFont="1" applyFill="1" applyBorder="1" applyAlignment="1">
      <alignment vertical="center"/>
    </xf>
    <xf numFmtId="0" fontId="28" fillId="0" borderId="0" xfId="0" applyFont="1"/>
    <xf numFmtId="164" fontId="28" fillId="0" borderId="0" xfId="0" applyNumberFormat="1" applyFont="1"/>
    <xf numFmtId="0" fontId="29" fillId="0" borderId="0" xfId="0" applyFont="1"/>
    <xf numFmtId="165" fontId="27" fillId="0" borderId="0" xfId="1" applyNumberFormat="1" applyFont="1" applyFill="1" applyBorder="1" applyAlignment="1">
      <alignment vertical="center"/>
    </xf>
    <xf numFmtId="164" fontId="27" fillId="0" borderId="0" xfId="0" applyNumberFormat="1" applyFont="1" applyAlignment="1">
      <alignment vertical="center"/>
    </xf>
    <xf numFmtId="165" fontId="6" fillId="0" borderId="0" xfId="0" applyNumberFormat="1" applyFont="1" applyAlignment="1">
      <alignment horizontal="right"/>
    </xf>
    <xf numFmtId="166" fontId="6" fillId="0" borderId="0" xfId="0" applyNumberFormat="1" applyFont="1" applyAlignment="1">
      <alignment horizontal="right"/>
    </xf>
    <xf numFmtId="0" fontId="6" fillId="0" borderId="0" xfId="12" applyNumberFormat="1" applyFont="1" applyFill="1" applyAlignment="1">
      <alignment wrapText="1"/>
    </xf>
    <xf numFmtId="0" fontId="6" fillId="0" borderId="0" xfId="12" applyNumberFormat="1" applyFont="1" applyFill="1"/>
    <xf numFmtId="167" fontId="6" fillId="0" borderId="0" xfId="1" applyNumberFormat="1" applyFont="1" applyFill="1" applyAlignment="1">
      <alignment horizontal="right" indent="1"/>
    </xf>
    <xf numFmtId="167" fontId="6" fillId="0" borderId="0" xfId="0" applyNumberFormat="1" applyFont="1" applyAlignment="1">
      <alignment horizontal="right" wrapText="1" indent="3"/>
    </xf>
    <xf numFmtId="165" fontId="7" fillId="0" borderId="0" xfId="0" applyNumberFormat="1" applyFont="1" applyAlignment="1">
      <alignment horizontal="right" wrapText="1" indent="2"/>
    </xf>
    <xf numFmtId="165" fontId="6" fillId="0" borderId="0" xfId="0" applyNumberFormat="1" applyFont="1" applyAlignment="1">
      <alignment horizontal="right" wrapText="1" indent="2"/>
    </xf>
    <xf numFmtId="3" fontId="7" fillId="0" borderId="0" xfId="0" applyNumberFormat="1" applyFont="1" applyAlignment="1">
      <alignment horizontal="right" vertical="center" wrapText="1"/>
    </xf>
    <xf numFmtId="3" fontId="7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center" vertical="center" wrapText="1"/>
    </xf>
    <xf numFmtId="0" fontId="27" fillId="0" borderId="0" xfId="0" applyFont="1" applyAlignment="1">
      <alignment vertical="center" wrapText="1"/>
    </xf>
    <xf numFmtId="41" fontId="27" fillId="0" borderId="0" xfId="0" applyNumberFormat="1" applyFont="1" applyAlignment="1">
      <alignment horizontal="right" wrapText="1"/>
    </xf>
    <xf numFmtId="167" fontId="27" fillId="0" borderId="0" xfId="0" applyNumberFormat="1" applyFont="1" applyAlignment="1">
      <alignment horizontal="right" wrapText="1"/>
    </xf>
    <xf numFmtId="0" fontId="27" fillId="0" borderId="0" xfId="0" applyFont="1" applyAlignment="1">
      <alignment horizontal="center" vertical="center"/>
    </xf>
    <xf numFmtId="41" fontId="30" fillId="0" borderId="0" xfId="0" applyNumberFormat="1" applyFont="1" applyAlignment="1">
      <alignment horizontal="right" wrapText="1"/>
    </xf>
    <xf numFmtId="164" fontId="27" fillId="0" borderId="0" xfId="1" applyNumberFormat="1" applyFont="1" applyFill="1" applyAlignment="1"/>
    <xf numFmtId="164" fontId="27" fillId="0" borderId="0" xfId="1" applyNumberFormat="1" applyFont="1" applyFill="1"/>
    <xf numFmtId="0" fontId="27" fillId="0" borderId="0" xfId="0" applyFont="1"/>
    <xf numFmtId="164" fontId="30" fillId="0" borderId="0" xfId="1" applyNumberFormat="1" applyFont="1" applyFill="1" applyBorder="1" applyAlignment="1">
      <alignment horizontal="right" wrapText="1"/>
    </xf>
    <xf numFmtId="0" fontId="30" fillId="0" borderId="0" xfId="0" applyFont="1"/>
    <xf numFmtId="164" fontId="27" fillId="0" borderId="0" xfId="1" applyNumberFormat="1" applyFont="1" applyFill="1" applyBorder="1" applyAlignment="1">
      <alignment horizontal="right" wrapText="1"/>
    </xf>
    <xf numFmtId="41" fontId="27" fillId="0" borderId="0" xfId="0" applyNumberFormat="1" applyFont="1"/>
    <xf numFmtId="0" fontId="31" fillId="0" borderId="0" xfId="0" applyFont="1"/>
    <xf numFmtId="0" fontId="31" fillId="0" borderId="0" xfId="0" applyFont="1" applyAlignment="1">
      <alignment vertical="center"/>
    </xf>
    <xf numFmtId="164" fontId="31" fillId="0" borderId="0" xfId="1" applyNumberFormat="1" applyFont="1" applyFill="1"/>
    <xf numFmtId="164" fontId="31" fillId="0" borderId="0" xfId="1" applyNumberFormat="1" applyFont="1" applyFill="1" applyAlignment="1">
      <alignment vertical="center"/>
    </xf>
    <xf numFmtId="0" fontId="30" fillId="0" borderId="0" xfId="0" applyFont="1" applyAlignment="1">
      <alignment vertical="center"/>
    </xf>
    <xf numFmtId="0" fontId="32" fillId="0" borderId="0" xfId="0" applyFont="1"/>
    <xf numFmtId="41" fontId="32" fillId="0" borderId="0" xfId="0" applyNumberFormat="1" applyFont="1"/>
    <xf numFmtId="164" fontId="30" fillId="0" borderId="0" xfId="1" applyNumberFormat="1" applyFont="1" applyFill="1" applyAlignment="1"/>
    <xf numFmtId="164" fontId="32" fillId="0" borderId="0" xfId="0" applyNumberFormat="1" applyFont="1"/>
    <xf numFmtId="164" fontId="29" fillId="0" borderId="0" xfId="0" applyNumberFormat="1" applyFont="1"/>
    <xf numFmtId="170" fontId="27" fillId="0" borderId="0" xfId="0" applyNumberFormat="1" applyFont="1" applyAlignment="1">
      <alignment vertical="center"/>
    </xf>
    <xf numFmtId="170" fontId="27" fillId="0" borderId="0" xfId="0" applyNumberFormat="1" applyFont="1"/>
    <xf numFmtId="167" fontId="30" fillId="0" borderId="0" xfId="0" applyNumberFormat="1" applyFont="1" applyAlignment="1">
      <alignment horizontal="right" wrapText="1" indent="2"/>
    </xf>
    <xf numFmtId="167" fontId="27" fillId="0" borderId="0" xfId="0" applyNumberFormat="1" applyFont="1" applyAlignment="1">
      <alignment horizontal="right" wrapText="1" indent="2"/>
    </xf>
    <xf numFmtId="164" fontId="27" fillId="0" borderId="0" xfId="1" applyNumberFormat="1" applyFont="1" applyFill="1" applyBorder="1" applyAlignment="1">
      <alignment horizontal="right" wrapText="1" indent="2"/>
    </xf>
    <xf numFmtId="41" fontId="30" fillId="0" borderId="0" xfId="1" applyNumberFormat="1" applyFont="1" applyFill="1" applyBorder="1" applyAlignment="1">
      <alignment horizontal="right" wrapText="1"/>
    </xf>
    <xf numFmtId="164" fontId="30" fillId="0" borderId="0" xfId="1" applyNumberFormat="1" applyFont="1" applyFill="1" applyBorder="1" applyAlignment="1">
      <alignment horizontal="right" wrapText="1" indent="2"/>
    </xf>
    <xf numFmtId="0" fontId="27" fillId="0" borderId="0" xfId="0" applyFont="1" applyAlignment="1">
      <alignment wrapText="1"/>
    </xf>
    <xf numFmtId="0" fontId="7" fillId="0" borderId="0" xfId="0" applyFont="1" applyAlignment="1">
      <alignment horizontal="left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8" applyFont="1" applyBorder="1" applyAlignment="1">
      <alignment horizontal="center" vertical="center" wrapText="1"/>
    </xf>
  </cellXfs>
  <cellStyles count="14">
    <cellStyle name="Comma" xfId="1" builtinId="3"/>
    <cellStyle name="Normal" xfId="0" builtinId="0"/>
    <cellStyle name="Normal 12" xfId="12"/>
    <cellStyle name="Normal 2 2 4" xfId="13"/>
    <cellStyle name="Normal_02NN" xfId="2"/>
    <cellStyle name="Normal_03&amp;04CN" xfId="3"/>
    <cellStyle name="Normal_06DTNN" xfId="6"/>
    <cellStyle name="Normal_07gia" xfId="8"/>
    <cellStyle name="Normal_07VT" xfId="10"/>
    <cellStyle name="Normal_Bieu04.072" xfId="7"/>
    <cellStyle name="Normal_Book2" xfId="9"/>
    <cellStyle name="Normal_SPT3-96_Bieudautu_Dautu(6-2011)" xfId="5"/>
    <cellStyle name="Normal_SPT3-96_TM, VT, CPI__ T02.2011" xfId="11"/>
    <cellStyle name="Normal_Xl0000141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J6" sqref="J6"/>
    </sheetView>
  </sheetViews>
  <sheetFormatPr defaultColWidth="9.109375" defaultRowHeight="13.2" x14ac:dyDescent="0.25"/>
  <cols>
    <col min="1" max="1" width="2.6640625" style="8" customWidth="1"/>
    <col min="2" max="2" width="34.33203125" style="8" customWidth="1"/>
    <col min="3" max="3" width="16.5546875" style="8" customWidth="1"/>
    <col min="4" max="4" width="17" style="8" customWidth="1"/>
    <col min="5" max="5" width="16.5546875" style="8" customWidth="1"/>
    <col min="6" max="7" width="9.109375" style="8"/>
    <col min="8" max="8" width="10.109375" style="8" customWidth="1"/>
    <col min="9" max="16384" width="9.109375" style="8"/>
  </cols>
  <sheetData>
    <row r="1" spans="1:9" s="2" customFormat="1" ht="19.95" customHeight="1" x14ac:dyDescent="0.3">
      <c r="A1" s="1" t="s">
        <v>272</v>
      </c>
      <c r="B1" s="1"/>
      <c r="C1" s="1"/>
      <c r="D1" s="1"/>
      <c r="E1" s="1"/>
    </row>
    <row r="2" spans="1:9" s="2" customFormat="1" ht="19.95" customHeight="1" x14ac:dyDescent="0.25">
      <c r="A2" s="3"/>
      <c r="B2" s="3"/>
      <c r="C2" s="4"/>
      <c r="D2" s="4"/>
      <c r="E2" s="39" t="s">
        <v>88</v>
      </c>
    </row>
    <row r="3" spans="1:9" s="7" customFormat="1" ht="110.1" customHeight="1" x14ac:dyDescent="0.3">
      <c r="A3" s="5"/>
      <c r="B3" s="5"/>
      <c r="C3" s="6" t="s">
        <v>27</v>
      </c>
      <c r="D3" s="6" t="s">
        <v>26</v>
      </c>
      <c r="E3" s="6" t="s">
        <v>0</v>
      </c>
    </row>
    <row r="4" spans="1:9" s="7" customFormat="1" ht="19.95" customHeight="1" x14ac:dyDescent="0.3">
      <c r="A4" s="157"/>
      <c r="B4" s="157"/>
      <c r="C4" s="158"/>
      <c r="D4" s="158"/>
      <c r="E4" s="158"/>
    </row>
    <row r="5" spans="1:9" s="7" customFormat="1" ht="19.95" customHeight="1" x14ac:dyDescent="0.25">
      <c r="A5" s="20" t="s">
        <v>246</v>
      </c>
      <c r="B5" s="20"/>
      <c r="C5" s="23"/>
      <c r="D5" s="23"/>
      <c r="E5" s="23"/>
    </row>
    <row r="6" spans="1:9" s="7" customFormat="1" ht="19.95" customHeight="1" x14ac:dyDescent="0.25">
      <c r="A6" s="22"/>
      <c r="B6" s="22" t="s">
        <v>245</v>
      </c>
      <c r="C6" s="84">
        <v>65311.7</v>
      </c>
      <c r="D6" s="84">
        <v>64788.9</v>
      </c>
      <c r="E6" s="23">
        <f t="shared" ref="E6:E12" si="0">D6/C6*100</f>
        <v>99.199530865067061</v>
      </c>
    </row>
    <row r="7" spans="1:9" s="7" customFormat="1" ht="19.95" customHeight="1" x14ac:dyDescent="0.25">
      <c r="A7" s="22"/>
      <c r="B7" s="22" t="s">
        <v>96</v>
      </c>
      <c r="C7" s="84">
        <v>11066.65</v>
      </c>
      <c r="D7" s="84">
        <v>11019.5</v>
      </c>
      <c r="E7" s="23">
        <f t="shared" si="0"/>
        <v>99.573945141483648</v>
      </c>
    </row>
    <row r="8" spans="1:9" s="7" customFormat="1" ht="19.95" customHeight="1" x14ac:dyDescent="0.25">
      <c r="A8" s="22"/>
      <c r="B8" s="22" t="s">
        <v>100</v>
      </c>
      <c r="C8" s="84">
        <v>974.2</v>
      </c>
      <c r="D8" s="84">
        <v>921.1</v>
      </c>
      <c r="E8" s="23">
        <f t="shared" si="0"/>
        <v>94.549373845206318</v>
      </c>
    </row>
    <row r="9" spans="1:9" s="7" customFormat="1" ht="19.95" customHeight="1" x14ac:dyDescent="0.25">
      <c r="A9" s="22"/>
      <c r="B9" s="22" t="s">
        <v>97</v>
      </c>
      <c r="C9" s="84">
        <v>131.1</v>
      </c>
      <c r="D9" s="84">
        <v>110.7</v>
      </c>
      <c r="E9" s="23">
        <f t="shared" si="0"/>
        <v>84.439359267734559</v>
      </c>
    </row>
    <row r="10" spans="1:9" s="12" customFormat="1" ht="19.95" customHeight="1" x14ac:dyDescent="0.25">
      <c r="A10" s="22"/>
      <c r="B10" s="22" t="s">
        <v>244</v>
      </c>
      <c r="C10" s="84">
        <v>1604</v>
      </c>
      <c r="D10" s="84">
        <v>1532</v>
      </c>
      <c r="E10" s="23">
        <f t="shared" si="0"/>
        <v>95.511221945137166</v>
      </c>
      <c r="G10" s="48"/>
    </row>
    <row r="11" spans="1:9" s="12" customFormat="1" ht="19.95" customHeight="1" x14ac:dyDescent="0.3">
      <c r="A11" s="22"/>
      <c r="B11" s="8" t="s">
        <v>243</v>
      </c>
      <c r="C11" s="84">
        <v>8078.63</v>
      </c>
      <c r="D11" s="84">
        <v>7748</v>
      </c>
      <c r="E11" s="23">
        <f t="shared" si="0"/>
        <v>95.907350627519762</v>
      </c>
      <c r="F11" s="41"/>
      <c r="G11" s="48"/>
      <c r="H11" s="42"/>
      <c r="I11" s="30"/>
    </row>
    <row r="12" spans="1:9" s="12" customFormat="1" ht="19.95" customHeight="1" x14ac:dyDescent="0.25">
      <c r="A12" s="22"/>
      <c r="B12" s="22" t="s">
        <v>242</v>
      </c>
      <c r="C12" s="84">
        <v>126.94</v>
      </c>
      <c r="D12" s="84">
        <v>123.65</v>
      </c>
      <c r="E12" s="23">
        <f t="shared" si="0"/>
        <v>97.4082243579644</v>
      </c>
      <c r="G12" s="48"/>
      <c r="H12" s="42"/>
      <c r="I12" s="30"/>
    </row>
    <row r="13" spans="1:9" ht="19.95" customHeight="1" x14ac:dyDescent="0.25">
      <c r="A13" s="36"/>
      <c r="B13" s="36"/>
      <c r="C13" s="36"/>
      <c r="D13" s="36"/>
      <c r="E13" s="36"/>
    </row>
    <row r="17" spans="3:5" x14ac:dyDescent="0.25">
      <c r="C17" s="37"/>
      <c r="D17" s="37"/>
      <c r="E17" s="37"/>
    </row>
    <row r="18" spans="3:5" x14ac:dyDescent="0.25">
      <c r="C18" s="37"/>
      <c r="D18" s="37"/>
      <c r="E18" s="37"/>
    </row>
    <row r="19" spans="3:5" x14ac:dyDescent="0.25">
      <c r="C19" s="37"/>
      <c r="D19" s="37"/>
      <c r="E19" s="37"/>
    </row>
    <row r="20" spans="3:5" x14ac:dyDescent="0.25">
      <c r="C20" s="37"/>
      <c r="D20" s="37"/>
      <c r="E20" s="37"/>
    </row>
    <row r="21" spans="3:5" x14ac:dyDescent="0.25">
      <c r="C21" s="37"/>
      <c r="D21" s="37"/>
      <c r="E21" s="37"/>
    </row>
    <row r="22" spans="3:5" x14ac:dyDescent="0.25">
      <c r="C22" s="37"/>
      <c r="D22" s="37"/>
      <c r="E22" s="37"/>
    </row>
  </sheetData>
  <pageMargins left="0.70866141732283472" right="0.70866141732283472" top="0.70866141732283472" bottom="0.70866141732283472" header="0.31496062992125984" footer="0.31496062992125984"/>
  <pageSetup paperSize="9" firstPageNumber="13" orientation="portrait" useFirstPageNumber="1" horizontalDpi="1200" verticalDpi="1200" r:id="rId1"/>
  <headerFooter>
    <oddHeader>&amp;C&amp;"Arial,Regular"&amp;12&amp;P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workbookViewId="0">
      <selection activeCell="J6" sqref="J6"/>
    </sheetView>
  </sheetViews>
  <sheetFormatPr defaultColWidth="9.109375" defaultRowHeight="13.2" x14ac:dyDescent="0.25"/>
  <cols>
    <col min="1" max="1" width="2.6640625" style="8" customWidth="1"/>
    <col min="2" max="2" width="26.6640625" style="8" customWidth="1"/>
    <col min="3" max="7" width="11.6640625" style="8" customWidth="1"/>
    <col min="8" max="8" width="9.109375" style="8"/>
    <col min="9" max="9" width="14.33203125" style="198" bestFit="1" customWidth="1"/>
    <col min="10" max="10" width="12.44140625" style="198" bestFit="1" customWidth="1"/>
    <col min="11" max="13" width="9.109375" style="198"/>
    <col min="14" max="16384" width="9.109375" style="8"/>
  </cols>
  <sheetData>
    <row r="1" spans="1:15" s="2" customFormat="1" ht="19.95" customHeight="1" x14ac:dyDescent="0.3">
      <c r="A1" s="18" t="s">
        <v>255</v>
      </c>
      <c r="B1" s="80"/>
      <c r="C1" s="80"/>
      <c r="D1" s="80"/>
      <c r="E1" s="80"/>
      <c r="F1" s="80"/>
      <c r="G1" s="80"/>
      <c r="I1" s="175"/>
      <c r="J1" s="175"/>
      <c r="K1" s="175"/>
      <c r="L1" s="175"/>
      <c r="M1" s="175"/>
    </row>
    <row r="2" spans="1:15" s="2" customFormat="1" ht="19.95" customHeight="1" x14ac:dyDescent="0.3">
      <c r="B2" s="81"/>
      <c r="F2" s="54"/>
      <c r="G2" s="39" t="s">
        <v>89</v>
      </c>
      <c r="I2" s="175"/>
      <c r="J2" s="175"/>
      <c r="K2" s="175"/>
      <c r="L2" s="175"/>
      <c r="M2" s="175"/>
      <c r="O2" s="7"/>
    </row>
    <row r="3" spans="1:15" s="7" customFormat="1" ht="110.1" customHeight="1" x14ac:dyDescent="0.25">
      <c r="A3" s="11"/>
      <c r="B3" s="11"/>
      <c r="C3" s="28" t="s">
        <v>129</v>
      </c>
      <c r="D3" s="28" t="s">
        <v>122</v>
      </c>
      <c r="E3" s="28" t="s">
        <v>123</v>
      </c>
      <c r="F3" s="28" t="s">
        <v>125</v>
      </c>
      <c r="G3" s="28" t="s">
        <v>126</v>
      </c>
      <c r="I3" s="191" t="s">
        <v>137</v>
      </c>
      <c r="J3" s="191" t="s">
        <v>138</v>
      </c>
      <c r="K3" s="171"/>
      <c r="L3" s="175"/>
      <c r="M3" s="175"/>
      <c r="N3" s="2"/>
    </row>
    <row r="4" spans="1:15" s="7" customFormat="1" ht="21" customHeight="1" x14ac:dyDescent="0.25">
      <c r="C4" s="9"/>
      <c r="D4" s="65"/>
      <c r="E4" s="9"/>
      <c r="H4" s="2"/>
      <c r="I4" s="175"/>
      <c r="J4" s="175"/>
      <c r="K4" s="175"/>
      <c r="L4" s="175"/>
      <c r="M4" s="175"/>
      <c r="N4" s="2"/>
    </row>
    <row r="5" spans="1:15" s="12" customFormat="1" ht="21" customHeight="1" x14ac:dyDescent="0.3">
      <c r="B5" s="12" t="s">
        <v>36</v>
      </c>
      <c r="C5" s="29">
        <f>+C6+C7</f>
        <v>1634726.33</v>
      </c>
      <c r="D5" s="29">
        <f>D6+D7</f>
        <v>1659330.1099999999</v>
      </c>
      <c r="E5" s="29">
        <f>E6+E7</f>
        <v>11148986.68</v>
      </c>
      <c r="F5" s="82">
        <f>+D5/I5*100</f>
        <v>120.59921483278401</v>
      </c>
      <c r="G5" s="82">
        <f>E5/J5*100</f>
        <v>119.43557507271542</v>
      </c>
      <c r="H5" s="18"/>
      <c r="I5" s="199">
        <f>+I6+I7</f>
        <v>1375904.5714358357</v>
      </c>
      <c r="J5" s="199">
        <f>+J6+J7</f>
        <v>9334728.5121809077</v>
      </c>
      <c r="K5" s="208"/>
      <c r="L5" s="209"/>
      <c r="M5" s="209"/>
      <c r="N5" s="18"/>
      <c r="O5" s="83"/>
    </row>
    <row r="6" spans="1:15" ht="21" customHeight="1" x14ac:dyDescent="0.25">
      <c r="A6" s="16"/>
      <c r="B6" s="16" t="s">
        <v>82</v>
      </c>
      <c r="C6" s="76">
        <v>181397.44</v>
      </c>
      <c r="D6" s="76">
        <v>186807</v>
      </c>
      <c r="E6" s="76">
        <v>1150543.67</v>
      </c>
      <c r="F6" s="84">
        <f>+D6/I6*100</f>
        <v>120.83</v>
      </c>
      <c r="G6" s="84">
        <f>E6/J6*100</f>
        <v>118.28</v>
      </c>
      <c r="H6" s="2"/>
      <c r="I6" s="196">
        <f t="shared" ref="I6:J7" si="0">(D6/L6)*100</f>
        <v>154603.16146652322</v>
      </c>
      <c r="J6" s="196">
        <f t="shared" si="0"/>
        <v>972728.83834967867</v>
      </c>
      <c r="K6" s="175"/>
      <c r="L6" s="175">
        <v>120.83</v>
      </c>
      <c r="M6" s="175">
        <v>118.28</v>
      </c>
      <c r="N6" s="2"/>
      <c r="O6" s="7"/>
    </row>
    <row r="7" spans="1:15" ht="21" customHeight="1" x14ac:dyDescent="0.25">
      <c r="A7" s="16"/>
      <c r="B7" s="16" t="s">
        <v>81</v>
      </c>
      <c r="C7" s="76">
        <v>1453328.8900000001</v>
      </c>
      <c r="D7" s="76">
        <v>1472523.1099999999</v>
      </c>
      <c r="E7" s="76">
        <v>9998443.0099999998</v>
      </c>
      <c r="F7" s="84">
        <f>+D7/I7*100</f>
        <v>120.57</v>
      </c>
      <c r="G7" s="84">
        <f>E7/J7*100</f>
        <v>119.57</v>
      </c>
      <c r="H7" s="2"/>
      <c r="I7" s="196">
        <f t="shared" si="0"/>
        <v>1221301.4099693124</v>
      </c>
      <c r="J7" s="196">
        <f t="shared" si="0"/>
        <v>8361999.6738312282</v>
      </c>
      <c r="K7" s="175"/>
      <c r="L7" s="175">
        <v>120.57</v>
      </c>
      <c r="M7" s="175">
        <v>119.57</v>
      </c>
      <c r="N7" s="2"/>
      <c r="O7" s="7"/>
    </row>
    <row r="8" spans="1:15" s="12" customFormat="1" ht="21" customHeight="1" x14ac:dyDescent="0.3">
      <c r="B8" s="85" t="s">
        <v>117</v>
      </c>
      <c r="C8" s="29">
        <v>153168.29</v>
      </c>
      <c r="D8" s="29">
        <v>120901.29999999999</v>
      </c>
      <c r="E8" s="29">
        <v>531467.73</v>
      </c>
      <c r="F8" s="82">
        <f>+D8/I8*100</f>
        <v>118.57</v>
      </c>
      <c r="G8" s="82">
        <f>E8/J8*100</f>
        <v>119.96999999999997</v>
      </c>
      <c r="H8" s="18"/>
      <c r="I8" s="210">
        <v>101966.18031542547</v>
      </c>
      <c r="J8" s="210">
        <v>443000.52513128286</v>
      </c>
      <c r="K8" s="208"/>
      <c r="L8" s="211"/>
      <c r="M8" s="211"/>
      <c r="N8" s="18"/>
    </row>
    <row r="9" spans="1:15" s="12" customFormat="1" ht="21" customHeight="1" x14ac:dyDescent="0.3">
      <c r="B9" s="12" t="s">
        <v>83</v>
      </c>
      <c r="C9" s="29">
        <v>2133403.9</v>
      </c>
      <c r="D9" s="29">
        <v>2143641.4322880004</v>
      </c>
      <c r="E9" s="29">
        <v>14554156.202288002</v>
      </c>
      <c r="F9" s="82">
        <f>+D9/I9*100</f>
        <v>104.27250126844345</v>
      </c>
      <c r="G9" s="82">
        <f>E9/J9*100</f>
        <v>105.04886070253528</v>
      </c>
      <c r="H9" s="18"/>
      <c r="I9" s="210">
        <v>2055807.0500000005</v>
      </c>
      <c r="J9" s="210">
        <v>13854654.02</v>
      </c>
      <c r="K9" s="208"/>
      <c r="L9" s="208"/>
      <c r="M9" s="208"/>
      <c r="N9" s="18"/>
    </row>
    <row r="10" spans="1:15" s="7" customFormat="1" ht="21" customHeight="1" x14ac:dyDescent="0.25">
      <c r="A10" s="86"/>
      <c r="B10" s="36"/>
      <c r="C10" s="36"/>
      <c r="D10" s="36"/>
      <c r="E10" s="36"/>
      <c r="F10" s="36"/>
      <c r="G10" s="36"/>
      <c r="H10" s="2"/>
      <c r="I10" s="212"/>
      <c r="J10" s="212"/>
      <c r="K10" s="175"/>
      <c r="L10" s="175"/>
      <c r="M10" s="175"/>
      <c r="N10" s="2"/>
    </row>
    <row r="11" spans="1:15" s="7" customFormat="1" ht="20.100000000000001" customHeight="1" x14ac:dyDescent="0.25">
      <c r="A11" s="87"/>
      <c r="B11" s="8"/>
      <c r="C11" s="88"/>
      <c r="D11" s="88"/>
      <c r="E11" s="88"/>
      <c r="H11" s="2"/>
      <c r="I11" s="212"/>
      <c r="J11" s="212"/>
      <c r="K11" s="175"/>
      <c r="L11" s="175"/>
      <c r="M11" s="175"/>
      <c r="N11" s="2"/>
    </row>
    <row r="12" spans="1:15" s="171" customFormat="1" ht="20.100000000000001" customHeight="1" x14ac:dyDescent="0.25">
      <c r="A12" s="170"/>
      <c r="C12" s="172">
        <v>1634726.33</v>
      </c>
      <c r="D12" s="172">
        <v>1659330.1099999999</v>
      </c>
      <c r="E12" s="172">
        <v>11148986.68</v>
      </c>
      <c r="F12" s="172"/>
      <c r="G12" s="172"/>
      <c r="H12" s="173"/>
      <c r="I12" s="174">
        <v>1375904.5714358359</v>
      </c>
      <c r="J12" s="174">
        <v>9334728.5121809077</v>
      </c>
      <c r="K12" s="175"/>
      <c r="L12" s="175"/>
      <c r="M12" s="175"/>
      <c r="N12" s="175"/>
    </row>
    <row r="13" spans="1:15" s="171" customFormat="1" ht="20.100000000000001" customHeight="1" x14ac:dyDescent="0.3">
      <c r="C13" s="176">
        <f t="shared" ref="C13:E13" si="1">C5-C12</f>
        <v>0</v>
      </c>
      <c r="D13" s="176">
        <f t="shared" si="1"/>
        <v>0</v>
      </c>
      <c r="E13" s="176">
        <f t="shared" si="1"/>
        <v>0</v>
      </c>
      <c r="F13" s="176"/>
      <c r="G13" s="176"/>
      <c r="I13" s="177">
        <f t="shared" ref="I13:J13" si="2">I5-I12</f>
        <v>0</v>
      </c>
      <c r="J13" s="177">
        <f t="shared" si="2"/>
        <v>0</v>
      </c>
    </row>
    <row r="14" spans="1:15" x14ac:dyDescent="0.25">
      <c r="C14" s="88"/>
      <c r="D14" s="88"/>
      <c r="E14" s="88"/>
      <c r="F14" s="88"/>
      <c r="G14" s="88"/>
    </row>
    <row r="15" spans="1:15" x14ac:dyDescent="0.25">
      <c r="C15" s="88"/>
      <c r="D15" s="88"/>
      <c r="E15" s="88"/>
      <c r="F15" s="88"/>
      <c r="G15" s="88"/>
    </row>
    <row r="16" spans="1:15" x14ac:dyDescent="0.25">
      <c r="C16" s="88"/>
      <c r="D16" s="88"/>
      <c r="E16" s="88"/>
      <c r="F16" s="88"/>
      <c r="G16" s="88"/>
    </row>
  </sheetData>
  <pageMargins left="0.70866141732283472" right="0.70866141732283472" top="0.70866141732283472" bottom="0.70866141732283472" header="0.31496062992125984" footer="0.31496062992125984"/>
  <pageSetup paperSize="9" orientation="portrait" horizontalDpi="1200" verticalDpi="1200" r:id="rId1"/>
  <headerFooter>
    <oddHeader>&amp;C&amp;"Arial,Regular"&amp;12&amp;P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>
      <selection activeCell="J6" sqref="J6"/>
    </sheetView>
  </sheetViews>
  <sheetFormatPr defaultColWidth="9.109375" defaultRowHeight="13.2" x14ac:dyDescent="0.25"/>
  <cols>
    <col min="1" max="1" width="2.6640625" style="8" customWidth="1"/>
    <col min="2" max="2" width="33.6640625" style="8" customWidth="1"/>
    <col min="3" max="7" width="10.33203125" style="8" customWidth="1"/>
    <col min="8" max="16384" width="9.109375" style="8"/>
  </cols>
  <sheetData>
    <row r="1" spans="1:12" s="2" customFormat="1" ht="19.95" customHeight="1" x14ac:dyDescent="0.3">
      <c r="A1" s="18" t="s">
        <v>256</v>
      </c>
    </row>
    <row r="2" spans="1:12" s="2" customFormat="1" ht="19.95" customHeight="1" x14ac:dyDescent="0.25">
      <c r="F2" s="119"/>
      <c r="G2" s="119" t="s">
        <v>172</v>
      </c>
    </row>
    <row r="3" spans="1:12" ht="35.1" customHeight="1" x14ac:dyDescent="0.25">
      <c r="A3" s="120"/>
      <c r="B3" s="121"/>
      <c r="C3" s="224" t="s">
        <v>127</v>
      </c>
      <c r="D3" s="224"/>
      <c r="E3" s="224"/>
      <c r="F3" s="224"/>
      <c r="G3" s="222" t="s">
        <v>128</v>
      </c>
    </row>
    <row r="4" spans="1:12" ht="75" customHeight="1" x14ac:dyDescent="0.25">
      <c r="A4" s="122"/>
      <c r="B4" s="123"/>
      <c r="C4" s="124" t="s">
        <v>98</v>
      </c>
      <c r="D4" s="124" t="s">
        <v>45</v>
      </c>
      <c r="E4" s="124" t="s">
        <v>46</v>
      </c>
      <c r="F4" s="28" t="s">
        <v>47</v>
      </c>
      <c r="G4" s="223"/>
    </row>
    <row r="5" spans="1:12" ht="21" customHeight="1" x14ac:dyDescent="0.25">
      <c r="A5" s="122"/>
      <c r="B5" s="123"/>
      <c r="C5" s="125"/>
      <c r="D5" s="125"/>
      <c r="E5" s="125"/>
      <c r="F5" s="9"/>
      <c r="G5" s="9"/>
    </row>
    <row r="6" spans="1:12" ht="21" customHeight="1" x14ac:dyDescent="0.25">
      <c r="A6" s="126" t="s">
        <v>90</v>
      </c>
      <c r="B6" s="123"/>
      <c r="C6" s="127">
        <v>116.36307019241866</v>
      </c>
      <c r="D6" s="127">
        <v>102.84552330124225</v>
      </c>
      <c r="E6" s="127">
        <v>102.07807674016223</v>
      </c>
      <c r="F6" s="127">
        <v>100.33022244748662</v>
      </c>
      <c r="G6" s="127">
        <v>102.69146260945189</v>
      </c>
      <c r="H6" s="127"/>
      <c r="I6" s="127"/>
      <c r="J6" s="127"/>
      <c r="K6" s="127"/>
      <c r="L6" s="127"/>
    </row>
    <row r="7" spans="1:12" ht="21" customHeight="1" x14ac:dyDescent="0.25">
      <c r="A7" s="123"/>
      <c r="B7" s="123" t="s">
        <v>48</v>
      </c>
      <c r="C7" s="128">
        <v>123.58177919026473</v>
      </c>
      <c r="D7" s="128">
        <v>102.0374498112194</v>
      </c>
      <c r="E7" s="128">
        <v>100.66774771151445</v>
      </c>
      <c r="F7" s="128">
        <v>100.42824537502852</v>
      </c>
      <c r="G7" s="128">
        <v>102.98402139853374</v>
      </c>
      <c r="H7" s="128"/>
      <c r="I7" s="127"/>
      <c r="J7" s="127"/>
      <c r="K7" s="128"/>
      <c r="L7" s="128"/>
    </row>
    <row r="8" spans="1:12" s="100" customFormat="1" ht="21" customHeight="1" x14ac:dyDescent="0.25">
      <c r="A8" s="129"/>
      <c r="B8" s="129" t="s">
        <v>95</v>
      </c>
      <c r="C8" s="130">
        <v>125.80886255213559</v>
      </c>
      <c r="D8" s="130">
        <v>99.953343699809935</v>
      </c>
      <c r="E8" s="130">
        <v>96.059039896630566</v>
      </c>
      <c r="F8" s="130">
        <v>99.136500922145345</v>
      </c>
      <c r="G8" s="130">
        <v>101.19718980434463</v>
      </c>
      <c r="H8" s="130"/>
      <c r="I8" s="131"/>
      <c r="J8" s="131"/>
      <c r="K8" s="130"/>
      <c r="L8" s="130"/>
    </row>
    <row r="9" spans="1:12" s="100" customFormat="1" ht="21" customHeight="1" x14ac:dyDescent="0.25">
      <c r="A9" s="129"/>
      <c r="B9" s="129" t="s">
        <v>49</v>
      </c>
      <c r="C9" s="130">
        <v>121.3885397044937</v>
      </c>
      <c r="D9" s="130">
        <v>102.116616109644</v>
      </c>
      <c r="E9" s="130">
        <v>101.35198807667666</v>
      </c>
      <c r="F9" s="130">
        <v>100.65459389093448</v>
      </c>
      <c r="G9" s="130">
        <v>103.24542541873828</v>
      </c>
      <c r="H9" s="130"/>
      <c r="I9" s="131"/>
      <c r="J9" s="131"/>
      <c r="K9" s="130"/>
      <c r="L9" s="130"/>
    </row>
    <row r="10" spans="1:12" s="100" customFormat="1" ht="21" customHeight="1" x14ac:dyDescent="0.25">
      <c r="A10" s="129"/>
      <c r="B10" s="129" t="s">
        <v>50</v>
      </c>
      <c r="C10" s="130">
        <v>131.12077941211305</v>
      </c>
      <c r="D10" s="130">
        <v>103.28376405608988</v>
      </c>
      <c r="E10" s="130">
        <v>101.40432882551222</v>
      </c>
      <c r="F10" s="130">
        <v>100.47614662782793</v>
      </c>
      <c r="G10" s="130">
        <v>103.26271903542737</v>
      </c>
      <c r="H10" s="130"/>
      <c r="I10" s="131"/>
      <c r="J10" s="131"/>
      <c r="K10" s="130"/>
      <c r="L10" s="130"/>
    </row>
    <row r="11" spans="1:12" ht="21" customHeight="1" x14ac:dyDescent="0.25">
      <c r="A11" s="123"/>
      <c r="B11" s="123" t="s">
        <v>51</v>
      </c>
      <c r="C11" s="128">
        <v>122.17959635956034</v>
      </c>
      <c r="D11" s="128">
        <v>102.27409444619148</v>
      </c>
      <c r="E11" s="128">
        <v>102.0182561270131</v>
      </c>
      <c r="F11" s="128">
        <v>100.78435318761585</v>
      </c>
      <c r="G11" s="128">
        <v>101.11705460008811</v>
      </c>
      <c r="H11" s="128"/>
      <c r="I11" s="127"/>
      <c r="J11" s="127"/>
      <c r="K11" s="128"/>
      <c r="L11" s="128"/>
    </row>
    <row r="12" spans="1:12" ht="21" customHeight="1" x14ac:dyDescent="0.25">
      <c r="A12" s="123"/>
      <c r="B12" s="123" t="s">
        <v>52</v>
      </c>
      <c r="C12" s="128">
        <v>101.91663754822002</v>
      </c>
      <c r="D12" s="128">
        <v>100.521719775468</v>
      </c>
      <c r="E12" s="128">
        <v>98.455962173844796</v>
      </c>
      <c r="F12" s="128">
        <v>99.95104652679278</v>
      </c>
      <c r="G12" s="128">
        <v>99.787129761852952</v>
      </c>
      <c r="H12" s="128"/>
      <c r="I12" s="127"/>
      <c r="J12" s="127"/>
      <c r="K12" s="128"/>
      <c r="L12" s="128"/>
    </row>
    <row r="13" spans="1:12" ht="21" customHeight="1" x14ac:dyDescent="0.25">
      <c r="A13" s="123"/>
      <c r="B13" s="123" t="s">
        <v>94</v>
      </c>
      <c r="C13" s="128">
        <v>124.57140870330464</v>
      </c>
      <c r="D13" s="128">
        <v>107.15718799867851</v>
      </c>
      <c r="E13" s="128">
        <v>105.48977910717072</v>
      </c>
      <c r="F13" s="128">
        <v>101.45999543942227</v>
      </c>
      <c r="G13" s="128">
        <v>105.52050970790667</v>
      </c>
      <c r="H13" s="128"/>
      <c r="I13" s="127"/>
      <c r="J13" s="127"/>
      <c r="K13" s="128"/>
      <c r="L13" s="128"/>
    </row>
    <row r="14" spans="1:12" ht="21" customHeight="1" x14ac:dyDescent="0.25">
      <c r="A14" s="123"/>
      <c r="B14" s="123" t="s">
        <v>53</v>
      </c>
      <c r="C14" s="128">
        <v>109.87905931685529</v>
      </c>
      <c r="D14" s="128">
        <v>102.6670979726418</v>
      </c>
      <c r="E14" s="128">
        <v>101.09212477319286</v>
      </c>
      <c r="F14" s="128">
        <v>100.14858821351692</v>
      </c>
      <c r="G14" s="128">
        <v>102.40111161763748</v>
      </c>
      <c r="H14" s="128"/>
      <c r="I14" s="127"/>
      <c r="J14" s="127"/>
      <c r="K14" s="128"/>
      <c r="L14" s="128"/>
    </row>
    <row r="15" spans="1:12" ht="21" customHeight="1" x14ac:dyDescent="0.25">
      <c r="A15" s="123"/>
      <c r="B15" s="123" t="s">
        <v>54</v>
      </c>
      <c r="C15" s="128">
        <v>123.33426650836236</v>
      </c>
      <c r="D15" s="128">
        <v>111.59527293021195</v>
      </c>
      <c r="E15" s="128">
        <v>111.47540609466901</v>
      </c>
      <c r="F15" s="128">
        <v>100.01921206456952</v>
      </c>
      <c r="G15" s="128">
        <v>111.50972093020147</v>
      </c>
      <c r="H15" s="128"/>
      <c r="I15" s="127"/>
      <c r="J15" s="127"/>
      <c r="K15" s="128"/>
      <c r="L15" s="128"/>
    </row>
    <row r="16" spans="1:12" ht="21" customHeight="1" x14ac:dyDescent="0.25">
      <c r="A16" s="123"/>
      <c r="B16" s="123" t="s">
        <v>92</v>
      </c>
      <c r="C16" s="128">
        <v>128.29646577345906</v>
      </c>
      <c r="D16" s="128">
        <v>115.8111019477863</v>
      </c>
      <c r="E16" s="128">
        <v>115.8111019477863</v>
      </c>
      <c r="F16" s="128">
        <v>100</v>
      </c>
      <c r="G16" s="128">
        <v>115.8111019477863</v>
      </c>
      <c r="H16" s="128"/>
      <c r="I16" s="127"/>
      <c r="J16" s="127"/>
      <c r="K16" s="128"/>
      <c r="L16" s="128"/>
    </row>
    <row r="17" spans="1:12" ht="21" customHeight="1" x14ac:dyDescent="0.25">
      <c r="A17" s="123"/>
      <c r="B17" s="123" t="s">
        <v>55</v>
      </c>
      <c r="C17" s="128">
        <v>103.17172006771619</v>
      </c>
      <c r="D17" s="128">
        <v>95.946909917057653</v>
      </c>
      <c r="E17" s="128">
        <v>99.269910024829542</v>
      </c>
      <c r="F17" s="128">
        <v>99.421376610243755</v>
      </c>
      <c r="G17" s="128">
        <v>96.180413418604829</v>
      </c>
      <c r="H17" s="128"/>
      <c r="I17" s="127"/>
      <c r="J17" s="127"/>
      <c r="K17" s="128"/>
      <c r="L17" s="128"/>
    </row>
    <row r="18" spans="1:12" ht="21" customHeight="1" x14ac:dyDescent="0.25">
      <c r="A18" s="123"/>
      <c r="B18" s="123" t="s">
        <v>56</v>
      </c>
      <c r="C18" s="128">
        <v>95.519394046316705</v>
      </c>
      <c r="D18" s="128">
        <v>99.665813584235707</v>
      </c>
      <c r="E18" s="128">
        <v>99.349781592580271</v>
      </c>
      <c r="F18" s="128">
        <v>99.985639372506583</v>
      </c>
      <c r="G18" s="128">
        <v>100.09137917397484</v>
      </c>
      <c r="H18" s="128"/>
      <c r="I18" s="127"/>
      <c r="J18" s="127"/>
      <c r="K18" s="128"/>
      <c r="L18" s="128"/>
    </row>
    <row r="19" spans="1:12" ht="21" customHeight="1" x14ac:dyDescent="0.25">
      <c r="A19" s="123"/>
      <c r="B19" s="123" t="s">
        <v>57</v>
      </c>
      <c r="C19" s="128">
        <v>116.3694573170465</v>
      </c>
      <c r="D19" s="128">
        <v>100.80931610705883</v>
      </c>
      <c r="E19" s="128">
        <v>99.770642229726164</v>
      </c>
      <c r="F19" s="128">
        <v>99.877580799089287</v>
      </c>
      <c r="G19" s="128">
        <v>96.986157093828865</v>
      </c>
      <c r="H19" s="128"/>
      <c r="I19" s="127"/>
      <c r="J19" s="127"/>
      <c r="K19" s="128"/>
      <c r="L19" s="128"/>
    </row>
    <row r="20" spans="1:12" ht="21" customHeight="1" x14ac:dyDescent="0.25">
      <c r="A20" s="123"/>
      <c r="B20" s="123" t="s">
        <v>93</v>
      </c>
      <c r="C20" s="128">
        <v>115.58310495029356</v>
      </c>
      <c r="D20" s="128">
        <v>101.21706651485383</v>
      </c>
      <c r="E20" s="128">
        <v>99.999996936068982</v>
      </c>
      <c r="F20" s="128">
        <v>100</v>
      </c>
      <c r="G20" s="128">
        <v>96.392082657962291</v>
      </c>
      <c r="H20" s="128"/>
      <c r="I20" s="127"/>
      <c r="J20" s="127"/>
      <c r="K20" s="128"/>
      <c r="L20" s="128"/>
    </row>
    <row r="21" spans="1:12" ht="21" customHeight="1" x14ac:dyDescent="0.25">
      <c r="A21" s="123"/>
      <c r="B21" s="123" t="s">
        <v>58</v>
      </c>
      <c r="C21" s="128">
        <v>101.75106120201949</v>
      </c>
      <c r="D21" s="128">
        <v>101.67540811632225</v>
      </c>
      <c r="E21" s="128">
        <v>101.41776227149022</v>
      </c>
      <c r="F21" s="128">
        <v>100.03591563230391</v>
      </c>
      <c r="G21" s="128">
        <v>101.44401639360581</v>
      </c>
      <c r="H21" s="128"/>
      <c r="I21" s="127"/>
      <c r="J21" s="127"/>
      <c r="K21" s="128"/>
      <c r="L21" s="128"/>
    </row>
    <row r="22" spans="1:12" ht="21" customHeight="1" x14ac:dyDescent="0.25">
      <c r="A22" s="123"/>
      <c r="B22" s="123" t="s">
        <v>59</v>
      </c>
      <c r="C22" s="128">
        <v>125.07915419418475</v>
      </c>
      <c r="D22" s="128">
        <v>103.38109951390121</v>
      </c>
      <c r="E22" s="128">
        <v>101.60228073415658</v>
      </c>
      <c r="F22" s="128">
        <v>100.2361155306596</v>
      </c>
      <c r="G22" s="128">
        <v>106.19582299165243</v>
      </c>
      <c r="H22" s="128"/>
      <c r="I22" s="127"/>
      <c r="J22" s="127"/>
      <c r="K22" s="128"/>
      <c r="L22" s="128"/>
    </row>
    <row r="23" spans="1:12" s="12" customFormat="1" ht="21" customHeight="1" x14ac:dyDescent="0.25">
      <c r="A23" s="126" t="s">
        <v>60</v>
      </c>
      <c r="B23" s="132"/>
      <c r="C23" s="127">
        <v>283.19614522170883</v>
      </c>
      <c r="D23" s="127">
        <v>143.87288804391389</v>
      </c>
      <c r="E23" s="127">
        <v>129.69430178266472</v>
      </c>
      <c r="F23" s="127">
        <v>100.42009851175604</v>
      </c>
      <c r="G23" s="127">
        <v>140.1707812068727</v>
      </c>
      <c r="H23" s="127"/>
      <c r="I23" s="127"/>
      <c r="J23" s="127"/>
      <c r="K23" s="127"/>
      <c r="L23" s="127"/>
    </row>
    <row r="24" spans="1:12" ht="21" customHeight="1" x14ac:dyDescent="0.25">
      <c r="A24" s="126" t="s">
        <v>61</v>
      </c>
      <c r="B24" s="132"/>
      <c r="C24" s="127">
        <v>113.0324784876813</v>
      </c>
      <c r="D24" s="127">
        <v>103.27542638411258</v>
      </c>
      <c r="E24" s="127">
        <v>103.85575319556443</v>
      </c>
      <c r="F24" s="127">
        <v>100.24740795792744</v>
      </c>
      <c r="G24" s="127">
        <v>103.67711037118016</v>
      </c>
      <c r="H24" s="127"/>
      <c r="I24" s="127"/>
      <c r="J24" s="127"/>
      <c r="K24" s="127"/>
      <c r="L24" s="127"/>
    </row>
    <row r="25" spans="1:12" ht="21" customHeight="1" x14ac:dyDescent="0.25">
      <c r="A25" s="36"/>
      <c r="B25" s="36"/>
      <c r="C25" s="36"/>
      <c r="D25" s="36"/>
      <c r="E25" s="36"/>
      <c r="F25" s="36"/>
      <c r="G25" s="36"/>
    </row>
  </sheetData>
  <mergeCells count="2">
    <mergeCell ref="G3:G4"/>
    <mergeCell ref="C3:F3"/>
  </mergeCells>
  <pageMargins left="0.70866141732283472" right="0.70866141732283472" top="0.70866141732283472" bottom="0.70866141732283472" header="0.31496062992125984" footer="0.31496062992125984"/>
  <pageSetup paperSize="9" orientation="portrait" horizontalDpi="1200" verticalDpi="1200" r:id="rId1"/>
  <headerFooter>
    <oddHeader>&amp;C&amp;"Arial,Regular"&amp;12&amp;P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zoomScale="96" zoomScaleNormal="96" workbookViewId="0">
      <selection activeCell="J6" sqref="J6"/>
    </sheetView>
  </sheetViews>
  <sheetFormatPr defaultColWidth="9.109375" defaultRowHeight="13.2" x14ac:dyDescent="0.25"/>
  <cols>
    <col min="1" max="1" width="2.6640625" style="8" customWidth="1"/>
    <col min="2" max="2" width="26.6640625" style="8" customWidth="1"/>
    <col min="3" max="7" width="11.6640625" style="8" customWidth="1"/>
    <col min="8" max="8" width="9.109375" style="8"/>
    <col min="9" max="9" width="11.33203125" style="198" bestFit="1" customWidth="1"/>
    <col min="10" max="10" width="11.33203125" style="198" customWidth="1"/>
    <col min="11" max="11" width="11.6640625" style="198" customWidth="1"/>
    <col min="12" max="12" width="11.33203125" style="8" bestFit="1" customWidth="1"/>
    <col min="13" max="14" width="11.6640625" style="8" customWidth="1"/>
    <col min="15" max="16" width="9.109375" style="8" customWidth="1"/>
    <col min="17" max="16384" width="9.109375" style="8"/>
  </cols>
  <sheetData>
    <row r="1" spans="1:19" s="2" customFormat="1" ht="19.95" customHeight="1" x14ac:dyDescent="0.3">
      <c r="A1" s="18" t="s">
        <v>257</v>
      </c>
      <c r="I1" s="175"/>
      <c r="J1" s="175"/>
      <c r="K1" s="175"/>
    </row>
    <row r="2" spans="1:19" s="2" customFormat="1" ht="19.95" customHeight="1" x14ac:dyDescent="0.3">
      <c r="F2" s="54"/>
      <c r="G2" s="39" t="s">
        <v>89</v>
      </c>
      <c r="I2" s="175"/>
      <c r="J2" s="175"/>
      <c r="K2" s="175"/>
    </row>
    <row r="3" spans="1:19" s="7" customFormat="1" ht="126" customHeight="1" x14ac:dyDescent="0.3">
      <c r="A3" s="11"/>
      <c r="B3" s="11"/>
      <c r="C3" s="28" t="s">
        <v>122</v>
      </c>
      <c r="D3" s="28" t="s">
        <v>123</v>
      </c>
      <c r="E3" s="28" t="s">
        <v>124</v>
      </c>
      <c r="F3" s="28" t="s">
        <v>125</v>
      </c>
      <c r="G3" s="28" t="s">
        <v>126</v>
      </c>
      <c r="I3" s="171" t="s">
        <v>121</v>
      </c>
      <c r="J3" s="191" t="s">
        <v>137</v>
      </c>
      <c r="K3" s="191" t="s">
        <v>138</v>
      </c>
      <c r="M3" s="64"/>
      <c r="N3" s="64"/>
    </row>
    <row r="4" spans="1:19" s="7" customFormat="1" ht="21" customHeight="1" x14ac:dyDescent="0.3">
      <c r="C4" s="65"/>
      <c r="D4" s="9"/>
      <c r="E4" s="9"/>
      <c r="I4" s="171"/>
      <c r="J4" s="171"/>
      <c r="K4" s="171"/>
    </row>
    <row r="5" spans="1:19" s="12" customFormat="1" ht="21" customHeight="1" x14ac:dyDescent="0.25">
      <c r="A5" s="12" t="s">
        <v>33</v>
      </c>
      <c r="C5" s="19">
        <f>C7+C10+C13+C14</f>
        <v>1668816.9707994929</v>
      </c>
      <c r="D5" s="19">
        <f>D7+D10+D13+D14</f>
        <v>11538730.411535081</v>
      </c>
      <c r="E5" s="74">
        <f>+C5/I5*100</f>
        <v>98.6287641984309</v>
      </c>
      <c r="F5" s="74">
        <f t="shared" ref="F5:G13" si="0">+C5/J5*100</f>
        <v>107.01574395772555</v>
      </c>
      <c r="G5" s="74">
        <f t="shared" si="0"/>
        <v>111.77105109694168</v>
      </c>
      <c r="I5" s="195">
        <f>I7+I10+I13+I14</f>
        <v>1692018.5347167132</v>
      </c>
      <c r="J5" s="195">
        <f t="shared" ref="J5:K5" si="1">J7+J10+J13+J14</f>
        <v>1559412.5771425988</v>
      </c>
      <c r="K5" s="195">
        <f t="shared" si="1"/>
        <v>10323541.112203792</v>
      </c>
      <c r="L5" s="33"/>
      <c r="M5" s="29"/>
      <c r="N5" s="29"/>
      <c r="O5" s="101"/>
      <c r="P5" s="101"/>
      <c r="S5" s="30"/>
    </row>
    <row r="6" spans="1:19" s="12" customFormat="1" ht="21" customHeight="1" x14ac:dyDescent="0.25">
      <c r="A6" s="100" t="s">
        <v>166</v>
      </c>
      <c r="C6" s="19"/>
      <c r="D6" s="19"/>
      <c r="E6" s="74"/>
      <c r="F6" s="74"/>
      <c r="G6" s="74"/>
      <c r="I6" s="195"/>
      <c r="J6" s="195"/>
      <c r="K6" s="195"/>
      <c r="L6" s="33"/>
      <c r="M6" s="29"/>
      <c r="N6" s="29"/>
      <c r="O6" s="101"/>
      <c r="P6" s="101"/>
      <c r="S6" s="30"/>
    </row>
    <row r="7" spans="1:19" s="12" customFormat="1" ht="21" customHeight="1" x14ac:dyDescent="0.25">
      <c r="A7" s="20" t="s">
        <v>62</v>
      </c>
      <c r="C7" s="19">
        <f>C9+C8</f>
        <v>322099.60100000002</v>
      </c>
      <c r="D7" s="19">
        <f>D9+D8</f>
        <v>2304836.04</v>
      </c>
      <c r="E7" s="74">
        <f>+C7/I7*100</f>
        <v>98.321406096628266</v>
      </c>
      <c r="F7" s="74">
        <f>+C7/J7*100</f>
        <v>124.26010678688763</v>
      </c>
      <c r="G7" s="74">
        <f t="shared" si="0"/>
        <v>123.11995915863842</v>
      </c>
      <c r="I7" s="195">
        <f t="shared" ref="I7:K7" si="2">I9+I8</f>
        <v>327598.652</v>
      </c>
      <c r="J7" s="195">
        <f t="shared" si="2"/>
        <v>259214.0062718738</v>
      </c>
      <c r="K7" s="195">
        <f t="shared" si="2"/>
        <v>1872024.6950620324</v>
      </c>
      <c r="L7" s="33"/>
      <c r="M7" s="29"/>
      <c r="N7" s="29"/>
      <c r="O7" s="101"/>
      <c r="P7" s="101"/>
      <c r="S7" s="30"/>
    </row>
    <row r="8" spans="1:19" s="12" customFormat="1" ht="21" customHeight="1" x14ac:dyDescent="0.25">
      <c r="A8" s="20"/>
      <c r="B8" s="8" t="s">
        <v>65</v>
      </c>
      <c r="C8" s="17">
        <v>315488.09100000001</v>
      </c>
      <c r="D8" s="17">
        <v>2227337.85</v>
      </c>
      <c r="E8" s="75">
        <f>+C8/I8*100</f>
        <v>98.61876286316199</v>
      </c>
      <c r="F8" s="75">
        <f t="shared" si="0"/>
        <v>124.66505158318215</v>
      </c>
      <c r="G8" s="75">
        <f t="shared" si="0"/>
        <v>123.13726768187287</v>
      </c>
      <c r="H8" s="8"/>
      <c r="I8" s="196">
        <v>319906.76199999999</v>
      </c>
      <c r="J8" s="196">
        <v>253068.59219441476</v>
      </c>
      <c r="K8" s="196">
        <v>1808825.1363140228</v>
      </c>
      <c r="L8" s="33"/>
      <c r="M8" s="29"/>
      <c r="N8" s="32"/>
      <c r="O8" s="101"/>
      <c r="P8" s="101"/>
      <c r="Q8" s="102"/>
      <c r="R8" s="103"/>
      <c r="S8" s="30"/>
    </row>
    <row r="9" spans="1:19" ht="21" customHeight="1" x14ac:dyDescent="0.25">
      <c r="B9" s="8" t="s">
        <v>66</v>
      </c>
      <c r="C9" s="17">
        <v>6611.51</v>
      </c>
      <c r="D9" s="17">
        <v>77498.19</v>
      </c>
      <c r="E9" s="75">
        <f>+C9/I9*100</f>
        <v>85.954297318344388</v>
      </c>
      <c r="F9" s="75">
        <f t="shared" si="0"/>
        <v>107.58445105026453</v>
      </c>
      <c r="G9" s="75">
        <f t="shared" si="0"/>
        <v>122.62457449901234</v>
      </c>
      <c r="I9" s="196">
        <v>7691.89</v>
      </c>
      <c r="J9" s="196">
        <v>6145.4140774590524</v>
      </c>
      <c r="K9" s="196">
        <v>63199.55874800952</v>
      </c>
      <c r="L9" s="33"/>
      <c r="M9" s="29"/>
      <c r="N9" s="32"/>
      <c r="O9" s="101"/>
      <c r="P9" s="101"/>
      <c r="Q9" s="103"/>
      <c r="R9" s="103"/>
      <c r="S9" s="30"/>
    </row>
    <row r="10" spans="1:19" s="12" customFormat="1" ht="21" customHeight="1" x14ac:dyDescent="0.25">
      <c r="A10" s="20" t="s">
        <v>63</v>
      </c>
      <c r="C10" s="19">
        <f>+C11+C12</f>
        <v>1165612.2797994928</v>
      </c>
      <c r="D10" s="19">
        <f>+D11+D12</f>
        <v>8001535.89153508</v>
      </c>
      <c r="E10" s="74">
        <f t="shared" ref="E10" si="3">+C10/I10*100</f>
        <v>98.720713558060069</v>
      </c>
      <c r="F10" s="74">
        <f t="shared" si="0"/>
        <v>102.26752219497068</v>
      </c>
      <c r="G10" s="74">
        <f t="shared" si="0"/>
        <v>107.5217370871536</v>
      </c>
      <c r="I10" s="195">
        <f t="shared" ref="I10:K10" si="4">+I11+I12</f>
        <v>1180717.0327167131</v>
      </c>
      <c r="J10" s="195">
        <f t="shared" si="4"/>
        <v>1139767.7921415558</v>
      </c>
      <c r="K10" s="195">
        <f t="shared" si="4"/>
        <v>7441784.4319695998</v>
      </c>
      <c r="L10" s="33"/>
      <c r="M10" s="29"/>
      <c r="N10" s="29"/>
      <c r="O10" s="101"/>
      <c r="P10" s="101"/>
      <c r="S10" s="30"/>
    </row>
    <row r="11" spans="1:19" ht="21" customHeight="1" x14ac:dyDescent="0.25">
      <c r="B11" s="8" t="s">
        <v>65</v>
      </c>
      <c r="C11" s="17">
        <v>890960.54999999993</v>
      </c>
      <c r="D11" s="17">
        <v>6150554.1860000007</v>
      </c>
      <c r="E11" s="75">
        <f>+C11/I11*100</f>
        <v>99.222407007173459</v>
      </c>
      <c r="F11" s="75">
        <f t="shared" si="0"/>
        <v>105.95373229147079</v>
      </c>
      <c r="G11" s="75">
        <f t="shared" si="0"/>
        <v>111.36712288172761</v>
      </c>
      <c r="I11" s="196">
        <v>897942.89100000006</v>
      </c>
      <c r="J11" s="196">
        <v>840895.86155307316</v>
      </c>
      <c r="K11" s="196">
        <v>5522773.7117101578</v>
      </c>
      <c r="L11" s="33"/>
      <c r="M11" s="29"/>
      <c r="N11" s="32"/>
      <c r="O11" s="101"/>
      <c r="P11" s="101"/>
      <c r="Q11" s="103"/>
      <c r="R11" s="103"/>
      <c r="S11" s="30"/>
    </row>
    <row r="12" spans="1:19" ht="21" customHeight="1" x14ac:dyDescent="0.25">
      <c r="B12" s="8" t="s">
        <v>66</v>
      </c>
      <c r="C12" s="17">
        <v>274651.72979949287</v>
      </c>
      <c r="D12" s="17">
        <v>1850981.7055350794</v>
      </c>
      <c r="E12" s="75">
        <f>+C12/I12*100</f>
        <v>97.127597358121463</v>
      </c>
      <c r="F12" s="75">
        <f t="shared" si="0"/>
        <v>91.896127300646853</v>
      </c>
      <c r="G12" s="75">
        <f t="shared" si="0"/>
        <v>96.454995586727861</v>
      </c>
      <c r="I12" s="196">
        <v>282774.14171671309</v>
      </c>
      <c r="J12" s="196">
        <v>298871.93058848259</v>
      </c>
      <c r="K12" s="196">
        <v>1919010.720259442</v>
      </c>
      <c r="L12" s="32"/>
      <c r="M12" s="29"/>
      <c r="N12" s="32"/>
      <c r="O12" s="101"/>
      <c r="P12" s="101"/>
      <c r="Q12" s="103"/>
      <c r="R12" s="103"/>
      <c r="S12" s="30"/>
    </row>
    <row r="13" spans="1:19" s="12" customFormat="1" ht="21" customHeight="1" x14ac:dyDescent="0.25">
      <c r="A13" s="20" t="s">
        <v>64</v>
      </c>
      <c r="C13" s="19">
        <v>114705.84000000001</v>
      </c>
      <c r="D13" s="19">
        <v>836014.37000000011</v>
      </c>
      <c r="E13" s="74">
        <f>+C13/I13*100</f>
        <v>95.464652828464509</v>
      </c>
      <c r="F13" s="74">
        <f t="shared" si="0"/>
        <v>92.552066454506857</v>
      </c>
      <c r="G13" s="74">
        <f t="shared" si="0"/>
        <v>101.98303565690297</v>
      </c>
      <c r="I13" s="200">
        <v>120155.29999999999</v>
      </c>
      <c r="J13" s="210">
        <v>123936.55203407332</v>
      </c>
      <c r="K13" s="210">
        <v>819758.27118204883</v>
      </c>
      <c r="L13" s="32"/>
      <c r="M13" s="29"/>
      <c r="N13" s="33"/>
      <c r="O13" s="101"/>
      <c r="P13" s="101"/>
      <c r="Q13" s="103"/>
      <c r="R13" s="103"/>
      <c r="S13" s="30"/>
    </row>
    <row r="14" spans="1:19" s="12" customFormat="1" ht="21" customHeight="1" x14ac:dyDescent="0.25">
      <c r="A14" s="20" t="s">
        <v>167</v>
      </c>
      <c r="C14" s="19">
        <v>66399.25</v>
      </c>
      <c r="D14" s="19">
        <v>396344.11</v>
      </c>
      <c r="E14" s="74">
        <f>+C14/I14*100</f>
        <v>104.48750581257657</v>
      </c>
      <c r="F14" s="74">
        <f t="shared" ref="F14" si="5">+C14/J14*100</f>
        <v>181.94453208929801</v>
      </c>
      <c r="G14" s="74">
        <f t="shared" ref="G14" si="6">+D14/K14*100</f>
        <v>208.63102672227254</v>
      </c>
      <c r="I14" s="200">
        <v>63547.549999999996</v>
      </c>
      <c r="J14" s="210">
        <v>36494.226695095946</v>
      </c>
      <c r="K14" s="210">
        <v>189973.71399011</v>
      </c>
      <c r="L14" s="32"/>
      <c r="M14" s="29"/>
      <c r="N14" s="33"/>
      <c r="O14" s="101"/>
      <c r="P14" s="101"/>
      <c r="Q14" s="103"/>
      <c r="R14" s="103"/>
      <c r="S14" s="30"/>
    </row>
    <row r="15" spans="1:19" s="7" customFormat="1" ht="21" customHeight="1" x14ac:dyDescent="0.25">
      <c r="A15" s="72"/>
      <c r="B15" s="72"/>
      <c r="C15" s="36"/>
      <c r="D15" s="36"/>
      <c r="E15" s="36"/>
      <c r="F15" s="36"/>
      <c r="G15" s="36"/>
      <c r="I15" s="171"/>
      <c r="J15" s="171"/>
      <c r="K15" s="171"/>
    </row>
    <row r="16" spans="1:19" s="7" customFormat="1" ht="20.100000000000001" customHeight="1" x14ac:dyDescent="0.3">
      <c r="A16" s="89"/>
      <c r="C16" s="88"/>
      <c r="D16" s="88"/>
      <c r="I16" s="171"/>
      <c r="J16" s="171"/>
      <c r="K16" s="171"/>
    </row>
    <row r="17" spans="1:13" s="7" customFormat="1" ht="20.100000000000001" customHeight="1" x14ac:dyDescent="0.3">
      <c r="A17" s="87"/>
      <c r="C17" s="88"/>
      <c r="D17" s="88"/>
      <c r="I17" s="171"/>
      <c r="J17" s="171"/>
      <c r="K17" s="171"/>
    </row>
    <row r="18" spans="1:13" s="7" customFormat="1" ht="20.100000000000001" customHeight="1" x14ac:dyDescent="0.3">
      <c r="A18" s="87"/>
      <c r="C18" s="88"/>
      <c r="D18" s="88"/>
      <c r="I18" s="176"/>
      <c r="J18" s="176"/>
      <c r="K18" s="213"/>
      <c r="L18" s="117"/>
      <c r="M18" s="117"/>
    </row>
    <row r="19" spans="1:13" s="7" customFormat="1" ht="20.100000000000001" customHeight="1" x14ac:dyDescent="0.3">
      <c r="A19" s="89"/>
      <c r="C19" s="88"/>
      <c r="D19" s="88"/>
      <c r="I19" s="176"/>
      <c r="J19" s="176"/>
      <c r="K19" s="213"/>
      <c r="L19" s="117"/>
      <c r="M19" s="117"/>
    </row>
    <row r="20" spans="1:13" s="7" customFormat="1" ht="20.100000000000001" customHeight="1" x14ac:dyDescent="0.3">
      <c r="C20" s="88"/>
      <c r="D20" s="88"/>
      <c r="I20" s="176"/>
      <c r="J20" s="176"/>
      <c r="K20" s="213"/>
      <c r="L20" s="117"/>
      <c r="M20" s="117"/>
    </row>
    <row r="21" spans="1:13" x14ac:dyDescent="0.25">
      <c r="I21" s="214"/>
      <c r="J21" s="214"/>
      <c r="K21" s="214"/>
      <c r="L21" s="118"/>
      <c r="M21" s="118"/>
    </row>
    <row r="22" spans="1:13" x14ac:dyDescent="0.25">
      <c r="I22" s="214"/>
      <c r="J22" s="214"/>
      <c r="K22" s="214"/>
      <c r="L22" s="118"/>
      <c r="M22" s="118"/>
    </row>
    <row r="23" spans="1:13" x14ac:dyDescent="0.25">
      <c r="I23" s="214"/>
      <c r="J23" s="214"/>
      <c r="K23" s="214"/>
      <c r="L23" s="118"/>
      <c r="M23" s="118"/>
    </row>
    <row r="24" spans="1:13" x14ac:dyDescent="0.25">
      <c r="I24" s="214"/>
      <c r="J24" s="214"/>
      <c r="K24" s="214"/>
      <c r="L24" s="118"/>
      <c r="M24" s="118"/>
    </row>
    <row r="25" spans="1:13" x14ac:dyDescent="0.25">
      <c r="I25" s="214"/>
      <c r="J25" s="214"/>
      <c r="K25" s="214"/>
      <c r="L25" s="118"/>
      <c r="M25" s="118"/>
    </row>
    <row r="26" spans="1:13" x14ac:dyDescent="0.25">
      <c r="I26" s="214"/>
      <c r="J26" s="214"/>
      <c r="K26" s="214"/>
      <c r="L26" s="118"/>
      <c r="M26" s="118"/>
    </row>
    <row r="27" spans="1:13" x14ac:dyDescent="0.25">
      <c r="I27" s="214"/>
      <c r="J27" s="214"/>
      <c r="K27" s="214"/>
      <c r="L27" s="118"/>
      <c r="M27" s="118"/>
    </row>
  </sheetData>
  <pageMargins left="0.70866141732283472" right="0.70866141732283472" top="0.70866141732283472" bottom="0.70866141732283472" header="0.31496062992125984" footer="0.31496062992125984"/>
  <pageSetup paperSize="9" orientation="portrait" horizontalDpi="1200" verticalDpi="1200" r:id="rId1"/>
  <headerFooter>
    <oddHeader>&amp;C&amp;"Arial,Regular"&amp;12&amp;P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06"/>
  <sheetViews>
    <sheetView topLeftCell="A7" zoomScaleNormal="100" workbookViewId="0">
      <selection activeCell="J6" sqref="J6"/>
    </sheetView>
  </sheetViews>
  <sheetFormatPr defaultColWidth="9.109375" defaultRowHeight="13.2" x14ac:dyDescent="0.25"/>
  <cols>
    <col min="1" max="1" width="2.6640625" style="8" customWidth="1"/>
    <col min="2" max="2" width="30.44140625" style="8" customWidth="1"/>
    <col min="3" max="3" width="10.5546875" style="8" customWidth="1"/>
    <col min="4" max="4" width="11.6640625" style="8" customWidth="1"/>
    <col min="5" max="5" width="9.44140625" style="8" customWidth="1"/>
    <col min="6" max="6" width="10.6640625" style="8" customWidth="1"/>
    <col min="7" max="7" width="11.5546875" style="8" customWidth="1"/>
    <col min="8" max="8" width="10.88671875" style="8" customWidth="1"/>
    <col min="9" max="10" width="13" style="198" customWidth="1"/>
    <col min="11" max="11" width="14.6640625" style="198" customWidth="1"/>
    <col min="12" max="12" width="9.109375" style="8"/>
    <col min="13" max="13" width="14.33203125" style="8" customWidth="1"/>
    <col min="14" max="14" width="10.88671875" style="8" bestFit="1" customWidth="1"/>
    <col min="15" max="16384" width="9.109375" style="8"/>
  </cols>
  <sheetData>
    <row r="1" spans="1:29" s="2" customFormat="1" ht="19.95" customHeight="1" x14ac:dyDescent="0.3">
      <c r="A1" s="104" t="s">
        <v>258</v>
      </c>
      <c r="I1" s="175"/>
      <c r="J1" s="175"/>
      <c r="K1" s="175"/>
    </row>
    <row r="2" spans="1:29" s="2" customFormat="1" ht="19.95" customHeight="1" x14ac:dyDescent="0.25">
      <c r="I2" s="175"/>
      <c r="J2" s="175"/>
      <c r="K2" s="175"/>
    </row>
    <row r="3" spans="1:29" s="7" customFormat="1" ht="110.1" customHeight="1" x14ac:dyDescent="0.25">
      <c r="A3" s="11"/>
      <c r="B3" s="11"/>
      <c r="C3" s="28" t="s">
        <v>122</v>
      </c>
      <c r="D3" s="28" t="s">
        <v>123</v>
      </c>
      <c r="E3" s="28" t="s">
        <v>124</v>
      </c>
      <c r="F3" s="28" t="s">
        <v>125</v>
      </c>
      <c r="G3" s="28" t="s">
        <v>126</v>
      </c>
      <c r="I3" s="171" t="s">
        <v>121</v>
      </c>
      <c r="J3" s="191" t="s">
        <v>137</v>
      </c>
      <c r="K3" s="191" t="s">
        <v>138</v>
      </c>
      <c r="M3" s="64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</row>
    <row r="4" spans="1:29" s="7" customFormat="1" ht="21" customHeight="1" x14ac:dyDescent="0.25">
      <c r="C4" s="9"/>
      <c r="D4" s="9"/>
      <c r="E4" s="9"/>
      <c r="F4" s="9"/>
      <c r="G4" s="9"/>
      <c r="H4" s="84"/>
      <c r="I4" s="215"/>
      <c r="J4" s="215"/>
      <c r="K4" s="215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  <c r="AC4" s="82"/>
    </row>
    <row r="5" spans="1:29" s="12" customFormat="1" ht="21" customHeight="1" x14ac:dyDescent="0.25">
      <c r="A5" s="105" t="s">
        <v>111</v>
      </c>
      <c r="B5" s="105"/>
      <c r="H5" s="84"/>
      <c r="I5" s="215"/>
      <c r="J5" s="215"/>
      <c r="K5" s="215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</row>
    <row r="6" spans="1:29" s="12" customFormat="1" ht="21" customHeight="1" x14ac:dyDescent="0.25">
      <c r="A6" s="106" t="s">
        <v>102</v>
      </c>
      <c r="B6" s="106"/>
      <c r="C6" s="19">
        <f>C9+C8</f>
        <v>5720.4439999999995</v>
      </c>
      <c r="D6" s="19">
        <f>D9+D8</f>
        <v>42848.150189522486</v>
      </c>
      <c r="E6" s="74">
        <f>+C6/I6*100</f>
        <v>97.129568598206504</v>
      </c>
      <c r="F6" s="184">
        <f>C6/J6*100</f>
        <v>113.28556169846051</v>
      </c>
      <c r="G6" s="184">
        <f t="shared" ref="G6:G13" si="0">+D6/K6*100</f>
        <v>113.10519013769355</v>
      </c>
      <c r="H6" s="84"/>
      <c r="I6" s="195">
        <f>I9+I8</f>
        <v>5889.4979999999996</v>
      </c>
      <c r="J6" s="195">
        <f>J9+J8</f>
        <v>5049.5790586504518</v>
      </c>
      <c r="K6" s="195">
        <f>K9+K8</f>
        <v>37883.451800363371</v>
      </c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</row>
    <row r="7" spans="1:29" s="12" customFormat="1" ht="21" customHeight="1" x14ac:dyDescent="0.25">
      <c r="A7" s="106" t="s">
        <v>103</v>
      </c>
      <c r="B7" s="106"/>
      <c r="C7" s="19"/>
      <c r="D7" s="19"/>
      <c r="E7" s="74"/>
      <c r="F7" s="184"/>
      <c r="G7" s="184"/>
      <c r="H7" s="84"/>
      <c r="I7" s="195"/>
      <c r="J7" s="195"/>
      <c r="K7" s="195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</row>
    <row r="8" spans="1:29" s="12" customFormat="1" ht="21" customHeight="1" x14ac:dyDescent="0.25">
      <c r="A8" s="107"/>
      <c r="B8" s="8" t="s">
        <v>65</v>
      </c>
      <c r="C8" s="108">
        <v>5479.8889999999992</v>
      </c>
      <c r="D8" s="17">
        <v>40850.767927710949</v>
      </c>
      <c r="E8" s="75">
        <f>+C8/I8*100</f>
        <v>97.367436791173361</v>
      </c>
      <c r="F8" s="185">
        <f>C8/J8*100</f>
        <v>113.95015573987408</v>
      </c>
      <c r="G8" s="185">
        <f t="shared" si="0"/>
        <v>113.19306279102166</v>
      </c>
      <c r="H8" s="109"/>
      <c r="I8" s="216">
        <v>5628.0509999999995</v>
      </c>
      <c r="J8" s="217">
        <v>4809.0228261815755</v>
      </c>
      <c r="K8" s="217">
        <v>36089.462481574606</v>
      </c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</row>
    <row r="9" spans="1:29" ht="21" customHeight="1" x14ac:dyDescent="0.25">
      <c r="A9" s="110"/>
      <c r="B9" s="8" t="s">
        <v>66</v>
      </c>
      <c r="C9" s="108">
        <v>240.55499999999998</v>
      </c>
      <c r="D9" s="17">
        <v>1997.3822618115396</v>
      </c>
      <c r="E9" s="75">
        <f t="shared" ref="E9" si="1">+C9/I9*100</f>
        <v>92.009087883968817</v>
      </c>
      <c r="F9" s="185">
        <f>C9/J9*100</f>
        <v>99.999487658721648</v>
      </c>
      <c r="G9" s="185">
        <f>+D9/K9*100</f>
        <v>111.33746677823588</v>
      </c>
      <c r="H9" s="75"/>
      <c r="I9" s="216">
        <v>261.447</v>
      </c>
      <c r="J9" s="217">
        <v>240.55623246887657</v>
      </c>
      <c r="K9" s="217">
        <v>1793.9893187887633</v>
      </c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</row>
    <row r="10" spans="1:29" s="12" customFormat="1" ht="21" customHeight="1" x14ac:dyDescent="0.25">
      <c r="A10" s="12" t="s">
        <v>104</v>
      </c>
      <c r="C10" s="111">
        <f>C13+C12</f>
        <v>349081.505</v>
      </c>
      <c r="D10" s="19">
        <f>D13+D12</f>
        <v>2570874.2211245387</v>
      </c>
      <c r="E10" s="74">
        <f>+C10/I10*100</f>
        <v>97.37100914995402</v>
      </c>
      <c r="F10" s="184">
        <f>C10/J10*100</f>
        <v>119.2170245340608</v>
      </c>
      <c r="G10" s="184">
        <f t="shared" si="0"/>
        <v>118.49650447628272</v>
      </c>
      <c r="H10" s="75"/>
      <c r="I10" s="218">
        <f>I13+I12</f>
        <v>358506.61099999998</v>
      </c>
      <c r="J10" s="218">
        <f t="shared" ref="J10:K10" si="2">J13+J12</f>
        <v>292811.79123898194</v>
      </c>
      <c r="K10" s="218">
        <f t="shared" si="2"/>
        <v>2169578.1090648994</v>
      </c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</row>
    <row r="11" spans="1:29" s="12" customFormat="1" ht="21" customHeight="1" x14ac:dyDescent="0.25">
      <c r="A11" s="12" t="s">
        <v>105</v>
      </c>
      <c r="C11" s="111"/>
      <c r="D11" s="19"/>
      <c r="E11" s="74"/>
      <c r="F11" s="184"/>
      <c r="G11" s="184"/>
      <c r="H11" s="75"/>
      <c r="I11" s="218"/>
      <c r="J11" s="218"/>
      <c r="K11" s="218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</row>
    <row r="12" spans="1:29" ht="21" customHeight="1" x14ac:dyDescent="0.25">
      <c r="B12" s="8" t="s">
        <v>65</v>
      </c>
      <c r="C12" s="108">
        <v>346131.71399999998</v>
      </c>
      <c r="D12" s="108">
        <v>2539049.5321160099</v>
      </c>
      <c r="E12" s="75">
        <f t="shared" ref="E12:E22" si="3">+C12/I12*100</f>
        <v>97.477947937734442</v>
      </c>
      <c r="F12" s="185">
        <f>C12/J12*100</f>
        <v>119.31974685514912</v>
      </c>
      <c r="G12" s="185">
        <f t="shared" si="0"/>
        <v>118.59704306821273</v>
      </c>
      <c r="H12" s="84"/>
      <c r="I12" s="216">
        <v>355087.19799999997</v>
      </c>
      <c r="J12" s="217">
        <v>290087.53632388636</v>
      </c>
      <c r="K12" s="217">
        <v>2140904.5844892105</v>
      </c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</row>
    <row r="13" spans="1:29" ht="21" customHeight="1" x14ac:dyDescent="0.25">
      <c r="B13" s="8" t="s">
        <v>66</v>
      </c>
      <c r="C13" s="108">
        <v>2949.7910000000002</v>
      </c>
      <c r="D13" s="108">
        <v>31824.689008528781</v>
      </c>
      <c r="E13" s="75">
        <f t="shared" si="3"/>
        <v>86.266005305589005</v>
      </c>
      <c r="F13" s="185">
        <f t="shared" ref="F13:F22" si="4">C13/J13*100</f>
        <v>108.27881721547787</v>
      </c>
      <c r="G13" s="185">
        <f t="shared" si="0"/>
        <v>110.98980498376361</v>
      </c>
      <c r="H13" s="84"/>
      <c r="I13" s="216">
        <v>3419.413</v>
      </c>
      <c r="J13" s="217">
        <v>2724.2549150955665</v>
      </c>
      <c r="K13" s="217">
        <v>28673.524575689025</v>
      </c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</row>
    <row r="14" spans="1:29" s="12" customFormat="1" ht="21" customHeight="1" x14ac:dyDescent="0.25">
      <c r="A14" s="12" t="s">
        <v>106</v>
      </c>
      <c r="C14" s="19"/>
      <c r="D14" s="19"/>
      <c r="E14" s="74"/>
      <c r="F14" s="184"/>
      <c r="G14" s="184"/>
      <c r="H14" s="84"/>
      <c r="I14" s="215"/>
      <c r="J14" s="219"/>
      <c r="K14" s="219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</row>
    <row r="15" spans="1:29" s="12" customFormat="1" ht="21" customHeight="1" x14ac:dyDescent="0.25">
      <c r="A15" s="112" t="s">
        <v>107</v>
      </c>
      <c r="C15" s="111">
        <f>C18+C17</f>
        <v>10134.057000000001</v>
      </c>
      <c r="D15" s="19">
        <f>D18+D17</f>
        <v>69109.876647599231</v>
      </c>
      <c r="E15" s="74">
        <f>+C15/I15*100</f>
        <v>98.121868534283081</v>
      </c>
      <c r="F15" s="184">
        <f>C15/J15*100</f>
        <v>100.19547445982163</v>
      </c>
      <c r="G15" s="184">
        <f t="shared" ref="G15:G22" si="5">+D15/K15*100</f>
        <v>106.21436502829427</v>
      </c>
      <c r="H15" s="84"/>
      <c r="I15" s="218">
        <f>I18+I17</f>
        <v>10328.030999999999</v>
      </c>
      <c r="J15" s="218">
        <f t="shared" ref="J15:K15" si="6">J18+J17</f>
        <v>10114.286153776095</v>
      </c>
      <c r="K15" s="218">
        <f t="shared" si="6"/>
        <v>65066.412277839408</v>
      </c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</row>
    <row r="16" spans="1:29" s="12" customFormat="1" ht="21" customHeight="1" x14ac:dyDescent="0.25">
      <c r="A16" s="112" t="s">
        <v>108</v>
      </c>
      <c r="C16" s="111"/>
      <c r="D16" s="19"/>
      <c r="E16" s="74"/>
      <c r="F16" s="184"/>
      <c r="G16" s="184"/>
      <c r="H16" s="84"/>
      <c r="I16" s="218"/>
      <c r="J16" s="218"/>
      <c r="K16" s="218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</row>
    <row r="17" spans="1:29" ht="21" customHeight="1" x14ac:dyDescent="0.25">
      <c r="A17" s="113"/>
      <c r="B17" s="8" t="s">
        <v>65</v>
      </c>
      <c r="C17" s="108">
        <v>5935.3640000000005</v>
      </c>
      <c r="D17" s="17">
        <v>40618.104048963694</v>
      </c>
      <c r="E17" s="75">
        <f>+C17/I17*100</f>
        <v>98.603488106673311</v>
      </c>
      <c r="F17" s="185">
        <f t="shared" si="4"/>
        <v>118.47545682780161</v>
      </c>
      <c r="G17" s="185">
        <f t="shared" si="5"/>
        <v>118.42330122486911</v>
      </c>
      <c r="H17" s="75"/>
      <c r="I17" s="216">
        <v>6019.4259999999995</v>
      </c>
      <c r="J17" s="217">
        <v>5009.7835947801132</v>
      </c>
      <c r="K17" s="217">
        <v>34299.081032908936</v>
      </c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</row>
    <row r="18" spans="1:29" ht="21" customHeight="1" x14ac:dyDescent="0.25">
      <c r="A18" s="113"/>
      <c r="B18" s="8" t="s">
        <v>66</v>
      </c>
      <c r="C18" s="108">
        <v>4198.6930000000002</v>
      </c>
      <c r="D18" s="17">
        <v>28491.772598635533</v>
      </c>
      <c r="E18" s="75">
        <f t="shared" si="3"/>
        <v>97.44901191917107</v>
      </c>
      <c r="F18" s="185">
        <f t="shared" si="4"/>
        <v>82.254694781186544</v>
      </c>
      <c r="G18" s="185">
        <f t="shared" si="5"/>
        <v>92.60397780951547</v>
      </c>
      <c r="H18" s="75"/>
      <c r="I18" s="216">
        <v>4308.6049999999996</v>
      </c>
      <c r="J18" s="217">
        <v>5104.5025589959805</v>
      </c>
      <c r="K18" s="217">
        <v>30767.331244930472</v>
      </c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</row>
    <row r="19" spans="1:29" s="12" customFormat="1" ht="21" customHeight="1" x14ac:dyDescent="0.25">
      <c r="A19" s="112" t="s">
        <v>109</v>
      </c>
      <c r="C19" s="111">
        <f>C22+C21</f>
        <v>1009157.9579999999</v>
      </c>
      <c r="D19" s="19">
        <f>D22+D21</f>
        <v>6875713.511546284</v>
      </c>
      <c r="E19" s="74">
        <f t="shared" si="3"/>
        <v>97.708829146784339</v>
      </c>
      <c r="F19" s="184">
        <f>C19/J19*100</f>
        <v>99.884656821844359</v>
      </c>
      <c r="G19" s="184">
        <f t="shared" si="5"/>
        <v>104.90245142861387</v>
      </c>
      <c r="H19" s="84"/>
      <c r="I19" s="218">
        <f>I22+I21</f>
        <v>1032821.667</v>
      </c>
      <c r="J19" s="218">
        <f t="shared" ref="J19:K19" si="7">J22+J21</f>
        <v>1010323.297000407</v>
      </c>
      <c r="K19" s="218">
        <f t="shared" si="7"/>
        <v>6554387.8316563535</v>
      </c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</row>
    <row r="20" spans="1:29" s="12" customFormat="1" ht="21" customHeight="1" x14ac:dyDescent="0.25">
      <c r="A20" s="112" t="s">
        <v>110</v>
      </c>
      <c r="C20" s="111"/>
      <c r="D20" s="19"/>
      <c r="E20" s="74"/>
      <c r="F20" s="184"/>
      <c r="G20" s="184"/>
      <c r="H20" s="84"/>
      <c r="I20" s="218"/>
      <c r="J20" s="218"/>
      <c r="K20" s="218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</row>
    <row r="21" spans="1:29" ht="21" customHeight="1" x14ac:dyDescent="0.25">
      <c r="A21" s="113"/>
      <c r="B21" s="8" t="s">
        <v>65</v>
      </c>
      <c r="C21" s="108">
        <v>468574.636</v>
      </c>
      <c r="D21" s="17">
        <v>3233693.5047822483</v>
      </c>
      <c r="E21" s="75">
        <f t="shared" si="3"/>
        <v>98.425886384269134</v>
      </c>
      <c r="F21" s="185">
        <f t="shared" si="4"/>
        <v>108.95914895271022</v>
      </c>
      <c r="G21" s="185">
        <f t="shared" si="5"/>
        <v>114.07700142359131</v>
      </c>
      <c r="H21" s="84"/>
      <c r="I21" s="216">
        <v>476068.495</v>
      </c>
      <c r="J21" s="217">
        <v>430046.15996346291</v>
      </c>
      <c r="K21" s="217">
        <v>2834658.5766002745</v>
      </c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82"/>
      <c r="AB21" s="82"/>
      <c r="AC21" s="82"/>
    </row>
    <row r="22" spans="1:29" ht="21" customHeight="1" x14ac:dyDescent="0.25">
      <c r="A22" s="113"/>
      <c r="B22" s="8" t="s">
        <v>66</v>
      </c>
      <c r="C22" s="108">
        <v>540583.32199999993</v>
      </c>
      <c r="D22" s="17">
        <v>3642020.0067640357</v>
      </c>
      <c r="E22" s="75">
        <f t="shared" si="3"/>
        <v>97.095687853575427</v>
      </c>
      <c r="F22" s="185">
        <f t="shared" si="4"/>
        <v>93.159507327889614</v>
      </c>
      <c r="G22" s="185">
        <f t="shared" si="5"/>
        <v>97.910889665251403</v>
      </c>
      <c r="H22" s="84"/>
      <c r="I22" s="216">
        <v>556753.17200000002</v>
      </c>
      <c r="J22" s="217">
        <v>580277.13703694404</v>
      </c>
      <c r="K22" s="217">
        <v>3719729.2550560795</v>
      </c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</row>
    <row r="23" spans="1:29" ht="21" customHeight="1" x14ac:dyDescent="0.25">
      <c r="A23" s="36"/>
      <c r="B23" s="36"/>
      <c r="C23" s="114"/>
      <c r="D23" s="114"/>
      <c r="E23" s="36"/>
      <c r="F23" s="115"/>
      <c r="G23" s="115"/>
      <c r="H23" s="84"/>
      <c r="I23" s="215"/>
      <c r="J23" s="219"/>
      <c r="K23" s="219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</row>
    <row r="24" spans="1:29" x14ac:dyDescent="0.25">
      <c r="H24" s="84"/>
      <c r="I24" s="215"/>
      <c r="J24" s="219"/>
      <c r="K24" s="219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2"/>
    </row>
    <row r="25" spans="1:29" x14ac:dyDescent="0.25">
      <c r="H25" s="84"/>
      <c r="I25" s="215"/>
      <c r="J25" s="219"/>
      <c r="K25" s="219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</row>
    <row r="26" spans="1:29" x14ac:dyDescent="0.25">
      <c r="D26" s="116"/>
      <c r="H26" s="84"/>
      <c r="I26" s="215"/>
      <c r="J26" s="219"/>
      <c r="K26" s="219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</row>
    <row r="27" spans="1:29" x14ac:dyDescent="0.25">
      <c r="D27" s="99"/>
      <c r="F27" s="116"/>
      <c r="H27" s="84"/>
      <c r="I27" s="215"/>
      <c r="J27" s="219"/>
      <c r="K27" s="219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</row>
    <row r="28" spans="1:29" x14ac:dyDescent="0.25">
      <c r="D28" s="34"/>
      <c r="F28" s="34"/>
      <c r="H28" s="34"/>
      <c r="I28" s="202"/>
      <c r="J28" s="202"/>
      <c r="K28" s="202"/>
      <c r="L28" s="34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  <c r="AB28" s="82"/>
      <c r="AC28" s="82"/>
    </row>
    <row r="29" spans="1:29" x14ac:dyDescent="0.25">
      <c r="F29" s="34"/>
      <c r="H29" s="34"/>
      <c r="I29" s="202"/>
      <c r="J29" s="202"/>
      <c r="K29" s="202"/>
      <c r="L29" s="34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</row>
    <row r="30" spans="1:29" x14ac:dyDescent="0.25">
      <c r="F30" s="34"/>
      <c r="H30" s="34"/>
      <c r="I30" s="202"/>
      <c r="J30" s="202"/>
      <c r="K30" s="202"/>
      <c r="L30" s="34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</row>
    <row r="31" spans="1:29" x14ac:dyDescent="0.25">
      <c r="F31" s="34"/>
      <c r="H31" s="34"/>
      <c r="I31" s="202"/>
      <c r="J31" s="202"/>
      <c r="K31" s="202"/>
      <c r="L31" s="34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  <c r="AB31" s="82"/>
      <c r="AC31" s="82"/>
    </row>
    <row r="32" spans="1:29" x14ac:dyDescent="0.25">
      <c r="F32" s="34"/>
      <c r="H32" s="34"/>
      <c r="I32" s="202"/>
      <c r="J32" s="202"/>
      <c r="K32" s="202"/>
      <c r="L32" s="34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</row>
    <row r="33" spans="6:29" x14ac:dyDescent="0.25">
      <c r="F33" s="34"/>
      <c r="H33" s="34"/>
      <c r="I33" s="202"/>
      <c r="J33" s="202"/>
      <c r="K33" s="202"/>
      <c r="L33" s="34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</row>
    <row r="34" spans="6:29" x14ac:dyDescent="0.25">
      <c r="F34" s="34"/>
      <c r="H34" s="34"/>
      <c r="I34" s="202"/>
      <c r="J34" s="202"/>
      <c r="K34" s="202"/>
      <c r="L34" s="34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2"/>
    </row>
    <row r="35" spans="6:29" x14ac:dyDescent="0.25">
      <c r="H35" s="34"/>
      <c r="I35" s="202"/>
      <c r="J35" s="202"/>
      <c r="K35" s="202"/>
      <c r="L35" s="34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  <c r="AA35" s="82"/>
      <c r="AB35" s="82"/>
      <c r="AC35" s="82"/>
    </row>
    <row r="36" spans="6:29" x14ac:dyDescent="0.25">
      <c r="H36" s="34"/>
      <c r="I36" s="202"/>
      <c r="J36" s="202"/>
      <c r="K36" s="202"/>
      <c r="L36" s="34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</row>
    <row r="37" spans="6:29" x14ac:dyDescent="0.25">
      <c r="H37" s="34"/>
      <c r="I37" s="202"/>
      <c r="J37" s="202"/>
      <c r="K37" s="202"/>
      <c r="L37" s="34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  <c r="AA37" s="82"/>
      <c r="AB37" s="82"/>
      <c r="AC37" s="82"/>
    </row>
    <row r="38" spans="6:29" x14ac:dyDescent="0.25">
      <c r="H38" s="34"/>
      <c r="I38" s="202"/>
      <c r="J38" s="202"/>
      <c r="K38" s="202"/>
      <c r="L38" s="34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2"/>
      <c r="AA38" s="82"/>
      <c r="AB38" s="82"/>
      <c r="AC38" s="82"/>
    </row>
    <row r="39" spans="6:29" x14ac:dyDescent="0.25">
      <c r="H39" s="34"/>
      <c r="I39" s="202"/>
      <c r="J39" s="202"/>
      <c r="K39" s="202"/>
      <c r="L39" s="34"/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82"/>
      <c r="X39" s="82"/>
      <c r="Y39" s="82"/>
      <c r="Z39" s="82"/>
      <c r="AA39" s="82"/>
      <c r="AB39" s="82"/>
      <c r="AC39" s="82"/>
    </row>
    <row r="40" spans="6:29" x14ac:dyDescent="0.25">
      <c r="H40" s="34"/>
      <c r="I40" s="202"/>
      <c r="J40" s="202"/>
      <c r="K40" s="202"/>
      <c r="L40" s="34"/>
      <c r="M40" s="82"/>
      <c r="N40" s="82"/>
      <c r="O40" s="82"/>
      <c r="P40" s="82"/>
      <c r="Q40" s="82"/>
      <c r="R40" s="82"/>
      <c r="S40" s="82"/>
      <c r="T40" s="82"/>
      <c r="U40" s="82"/>
      <c r="V40" s="82"/>
      <c r="W40" s="82"/>
      <c r="X40" s="82"/>
      <c r="Y40" s="82"/>
      <c r="Z40" s="82"/>
      <c r="AA40" s="82"/>
      <c r="AB40" s="82"/>
      <c r="AC40" s="82"/>
    </row>
    <row r="41" spans="6:29" x14ac:dyDescent="0.25">
      <c r="H41" s="34"/>
      <c r="I41" s="202"/>
      <c r="J41" s="202"/>
      <c r="K41" s="202"/>
      <c r="L41" s="34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82"/>
      <c r="X41" s="82"/>
      <c r="Y41" s="82"/>
      <c r="Z41" s="82"/>
      <c r="AA41" s="82"/>
      <c r="AB41" s="82"/>
      <c r="AC41" s="82"/>
    </row>
    <row r="42" spans="6:29" x14ac:dyDescent="0.25">
      <c r="H42" s="34"/>
      <c r="I42" s="202"/>
      <c r="J42" s="202"/>
      <c r="K42" s="202"/>
      <c r="L42" s="34"/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82"/>
      <c r="X42" s="82"/>
      <c r="Y42" s="82"/>
      <c r="Z42" s="82"/>
      <c r="AA42" s="82"/>
      <c r="AB42" s="82"/>
      <c r="AC42" s="82"/>
    </row>
    <row r="43" spans="6:29" x14ac:dyDescent="0.25">
      <c r="H43" s="34"/>
      <c r="I43" s="202"/>
      <c r="J43" s="202"/>
      <c r="K43" s="202"/>
      <c r="L43" s="34"/>
      <c r="M43" s="82"/>
      <c r="N43" s="82"/>
      <c r="O43" s="82"/>
      <c r="P43" s="82"/>
      <c r="Q43" s="82"/>
      <c r="R43" s="82"/>
      <c r="S43" s="82"/>
      <c r="T43" s="82"/>
      <c r="U43" s="82"/>
      <c r="V43" s="82"/>
      <c r="W43" s="82"/>
      <c r="X43" s="82"/>
      <c r="Y43" s="82"/>
      <c r="Z43" s="82"/>
      <c r="AA43" s="82"/>
      <c r="AB43" s="82"/>
      <c r="AC43" s="82"/>
    </row>
    <row r="44" spans="6:29" x14ac:dyDescent="0.25">
      <c r="H44" s="34"/>
      <c r="I44" s="202"/>
      <c r="J44" s="202"/>
      <c r="K44" s="202"/>
      <c r="L44" s="34"/>
      <c r="M44" s="82"/>
      <c r="N44" s="82"/>
      <c r="O44" s="82"/>
      <c r="P44" s="82"/>
      <c r="Q44" s="82"/>
      <c r="R44" s="82"/>
      <c r="S44" s="82"/>
      <c r="T44" s="82"/>
      <c r="U44" s="82"/>
      <c r="V44" s="82"/>
      <c r="W44" s="82"/>
      <c r="X44" s="82"/>
      <c r="Y44" s="82"/>
      <c r="Z44" s="82"/>
      <c r="AA44" s="82"/>
      <c r="AB44" s="82"/>
      <c r="AC44" s="82"/>
    </row>
    <row r="45" spans="6:29" x14ac:dyDescent="0.25">
      <c r="H45" s="84"/>
      <c r="I45" s="215"/>
      <c r="J45" s="215"/>
      <c r="K45" s="215"/>
      <c r="L45" s="82"/>
      <c r="M45" s="82"/>
      <c r="N45" s="82"/>
      <c r="O45" s="82"/>
      <c r="P45" s="82"/>
      <c r="Q45" s="82"/>
      <c r="R45" s="82"/>
      <c r="S45" s="82"/>
      <c r="T45" s="82"/>
      <c r="U45" s="82"/>
      <c r="V45" s="82"/>
      <c r="W45" s="82"/>
      <c r="X45" s="82"/>
      <c r="Y45" s="82"/>
      <c r="Z45" s="82"/>
      <c r="AA45" s="82"/>
      <c r="AB45" s="82"/>
      <c r="AC45" s="82"/>
    </row>
    <row r="46" spans="6:29" x14ac:dyDescent="0.25">
      <c r="H46" s="84"/>
      <c r="I46" s="215"/>
      <c r="J46" s="215"/>
      <c r="K46" s="215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82"/>
      <c r="X46" s="82"/>
      <c r="Y46" s="82"/>
      <c r="Z46" s="82"/>
      <c r="AA46" s="82"/>
      <c r="AB46" s="82"/>
      <c r="AC46" s="82"/>
    </row>
    <row r="47" spans="6:29" x14ac:dyDescent="0.25">
      <c r="H47" s="84"/>
      <c r="I47" s="215"/>
      <c r="J47" s="215"/>
      <c r="K47" s="215"/>
      <c r="L47" s="82"/>
      <c r="M47" s="82"/>
      <c r="N47" s="82"/>
      <c r="O47" s="82"/>
      <c r="P47" s="82"/>
      <c r="Q47" s="82"/>
      <c r="R47" s="82"/>
      <c r="S47" s="82"/>
      <c r="T47" s="82"/>
      <c r="U47" s="82"/>
      <c r="V47" s="82"/>
      <c r="W47" s="82"/>
      <c r="X47" s="82"/>
      <c r="Y47" s="82"/>
      <c r="Z47" s="82"/>
      <c r="AA47" s="82"/>
      <c r="AB47" s="82"/>
      <c r="AC47" s="82"/>
    </row>
    <row r="48" spans="6:29" x14ac:dyDescent="0.25">
      <c r="H48" s="84"/>
      <c r="I48" s="215"/>
      <c r="J48" s="215"/>
      <c r="K48" s="215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2"/>
      <c r="AC48" s="82"/>
    </row>
    <row r="49" spans="8:29" x14ac:dyDescent="0.25">
      <c r="H49" s="84"/>
      <c r="I49" s="215"/>
      <c r="J49" s="215"/>
      <c r="K49" s="215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2"/>
      <c r="W49" s="82"/>
      <c r="X49" s="82"/>
      <c r="Y49" s="82"/>
      <c r="Z49" s="82"/>
      <c r="AA49" s="82"/>
      <c r="AB49" s="82"/>
      <c r="AC49" s="82"/>
    </row>
    <row r="50" spans="8:29" x14ac:dyDescent="0.25">
      <c r="H50" s="84"/>
      <c r="I50" s="215"/>
      <c r="J50" s="215"/>
      <c r="K50" s="215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Z50" s="82"/>
      <c r="AA50" s="82"/>
      <c r="AB50" s="82"/>
      <c r="AC50" s="82"/>
    </row>
    <row r="51" spans="8:29" x14ac:dyDescent="0.25">
      <c r="H51" s="84"/>
      <c r="I51" s="215"/>
      <c r="J51" s="215"/>
      <c r="K51" s="215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/>
      <c r="X51" s="82"/>
      <c r="Y51" s="82"/>
      <c r="Z51" s="82"/>
      <c r="AA51" s="82"/>
      <c r="AB51" s="82"/>
      <c r="AC51" s="82"/>
    </row>
    <row r="52" spans="8:29" x14ac:dyDescent="0.25">
      <c r="H52" s="84"/>
      <c r="I52" s="215"/>
      <c r="J52" s="215"/>
      <c r="K52" s="215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2"/>
      <c r="W52" s="82"/>
      <c r="X52" s="82"/>
      <c r="Y52" s="82"/>
      <c r="Z52" s="82"/>
      <c r="AA52" s="82"/>
      <c r="AB52" s="82"/>
      <c r="AC52" s="82"/>
    </row>
    <row r="53" spans="8:29" x14ac:dyDescent="0.25">
      <c r="H53" s="84"/>
      <c r="I53" s="215"/>
      <c r="J53" s="215"/>
      <c r="K53" s="215"/>
      <c r="L53" s="82"/>
      <c r="M53" s="82"/>
      <c r="N53" s="82"/>
      <c r="O53" s="82"/>
      <c r="P53" s="82"/>
      <c r="Q53" s="82"/>
      <c r="R53" s="82"/>
      <c r="S53" s="82"/>
      <c r="T53" s="82"/>
      <c r="U53" s="82"/>
      <c r="V53" s="82"/>
      <c r="W53" s="82"/>
      <c r="X53" s="82"/>
      <c r="Y53" s="82"/>
      <c r="Z53" s="82"/>
      <c r="AA53" s="82"/>
      <c r="AB53" s="82"/>
      <c r="AC53" s="82"/>
    </row>
    <row r="54" spans="8:29" x14ac:dyDescent="0.25">
      <c r="H54" s="84"/>
      <c r="I54" s="215"/>
      <c r="J54" s="215"/>
      <c r="K54" s="215"/>
      <c r="L54" s="82"/>
      <c r="M54" s="82"/>
      <c r="N54" s="82"/>
      <c r="O54" s="82"/>
      <c r="P54" s="82"/>
      <c r="Q54" s="82"/>
      <c r="R54" s="82"/>
      <c r="S54" s="82"/>
      <c r="T54" s="82"/>
      <c r="U54" s="82"/>
      <c r="V54" s="82"/>
      <c r="W54" s="82"/>
      <c r="X54" s="82"/>
      <c r="Y54" s="82"/>
      <c r="Z54" s="82"/>
      <c r="AA54" s="82"/>
      <c r="AB54" s="82"/>
      <c r="AC54" s="82"/>
    </row>
    <row r="55" spans="8:29" x14ac:dyDescent="0.25">
      <c r="H55" s="84"/>
      <c r="I55" s="215"/>
      <c r="J55" s="215"/>
      <c r="K55" s="215"/>
      <c r="L55" s="82"/>
      <c r="M55" s="82"/>
      <c r="N55" s="82"/>
      <c r="O55" s="82"/>
      <c r="P55" s="82"/>
      <c r="Q55" s="82"/>
      <c r="R55" s="82"/>
      <c r="S55" s="82"/>
      <c r="T55" s="82"/>
      <c r="U55" s="82"/>
      <c r="V55" s="82"/>
      <c r="W55" s="82"/>
      <c r="X55" s="82"/>
      <c r="Y55" s="82"/>
      <c r="Z55" s="82"/>
      <c r="AA55" s="82"/>
      <c r="AB55" s="82"/>
      <c r="AC55" s="82"/>
    </row>
    <row r="56" spans="8:29" x14ac:dyDescent="0.25">
      <c r="H56" s="84"/>
      <c r="I56" s="215"/>
      <c r="J56" s="215"/>
      <c r="K56" s="215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2"/>
      <c r="W56" s="82"/>
      <c r="X56" s="82"/>
      <c r="Y56" s="82"/>
      <c r="Z56" s="82"/>
      <c r="AA56" s="82"/>
      <c r="AB56" s="82"/>
      <c r="AC56" s="82"/>
    </row>
    <row r="57" spans="8:29" x14ac:dyDescent="0.25">
      <c r="H57" s="84"/>
      <c r="I57" s="215"/>
      <c r="J57" s="215"/>
      <c r="K57" s="215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2"/>
      <c r="W57" s="82"/>
      <c r="X57" s="82"/>
      <c r="Y57" s="82"/>
      <c r="Z57" s="82"/>
      <c r="AA57" s="82"/>
      <c r="AB57" s="82"/>
      <c r="AC57" s="82"/>
    </row>
    <row r="58" spans="8:29" x14ac:dyDescent="0.25">
      <c r="H58" s="84"/>
      <c r="I58" s="215"/>
      <c r="J58" s="215"/>
      <c r="K58" s="215"/>
      <c r="L58" s="82"/>
      <c r="M58" s="82"/>
      <c r="N58" s="82"/>
      <c r="O58" s="82"/>
      <c r="P58" s="82"/>
      <c r="Q58" s="82"/>
      <c r="R58" s="82"/>
      <c r="S58" s="82"/>
      <c r="T58" s="82"/>
      <c r="U58" s="82"/>
      <c r="V58" s="82"/>
      <c r="W58" s="82"/>
      <c r="X58" s="82"/>
      <c r="Y58" s="82"/>
      <c r="Z58" s="82"/>
      <c r="AA58" s="82"/>
      <c r="AB58" s="82"/>
      <c r="AC58" s="82"/>
    </row>
    <row r="59" spans="8:29" x14ac:dyDescent="0.25">
      <c r="H59" s="84"/>
      <c r="I59" s="215"/>
      <c r="J59" s="215"/>
      <c r="K59" s="215"/>
      <c r="L59" s="82"/>
      <c r="M59" s="82"/>
      <c r="N59" s="82"/>
      <c r="O59" s="82"/>
      <c r="P59" s="82"/>
      <c r="Q59" s="82"/>
      <c r="R59" s="82"/>
      <c r="S59" s="82"/>
      <c r="T59" s="82"/>
      <c r="U59" s="82"/>
      <c r="V59" s="82"/>
      <c r="W59" s="82"/>
      <c r="X59" s="82"/>
      <c r="Y59" s="82"/>
      <c r="Z59" s="82"/>
      <c r="AA59" s="82"/>
      <c r="AB59" s="82"/>
      <c r="AC59" s="82"/>
    </row>
    <row r="60" spans="8:29" x14ac:dyDescent="0.25">
      <c r="H60" s="84"/>
      <c r="I60" s="215"/>
      <c r="J60" s="215"/>
      <c r="K60" s="215"/>
      <c r="L60" s="82"/>
      <c r="M60" s="82"/>
      <c r="N60" s="82"/>
      <c r="O60" s="82"/>
      <c r="P60" s="82"/>
      <c r="Q60" s="82"/>
      <c r="R60" s="82"/>
      <c r="S60" s="82"/>
      <c r="T60" s="82"/>
      <c r="U60" s="82"/>
      <c r="V60" s="82"/>
      <c r="W60" s="82"/>
      <c r="X60" s="82"/>
      <c r="Y60" s="82"/>
      <c r="Z60" s="82"/>
      <c r="AA60" s="82"/>
      <c r="AB60" s="82"/>
      <c r="AC60" s="82"/>
    </row>
    <row r="61" spans="8:29" x14ac:dyDescent="0.25">
      <c r="H61" s="84"/>
      <c r="I61" s="215"/>
      <c r="J61" s="215"/>
      <c r="K61" s="215"/>
      <c r="L61" s="82"/>
      <c r="M61" s="82"/>
      <c r="N61" s="82"/>
      <c r="O61" s="82"/>
      <c r="P61" s="82"/>
      <c r="Q61" s="82"/>
      <c r="R61" s="82"/>
      <c r="S61" s="82"/>
      <c r="T61" s="82"/>
      <c r="U61" s="82"/>
      <c r="V61" s="82"/>
      <c r="W61" s="82"/>
      <c r="X61" s="82"/>
      <c r="Y61" s="82"/>
      <c r="Z61" s="82"/>
      <c r="AA61" s="82"/>
      <c r="AB61" s="82"/>
      <c r="AC61" s="82"/>
    </row>
    <row r="62" spans="8:29" x14ac:dyDescent="0.25">
      <c r="H62" s="84"/>
      <c r="I62" s="215"/>
      <c r="J62" s="215"/>
      <c r="K62" s="215"/>
      <c r="L62" s="82"/>
      <c r="M62" s="82"/>
      <c r="N62" s="82"/>
      <c r="O62" s="82"/>
      <c r="P62" s="82"/>
      <c r="Q62" s="82"/>
      <c r="R62" s="82"/>
      <c r="S62" s="82"/>
      <c r="T62" s="82"/>
      <c r="U62" s="82"/>
      <c r="V62" s="82"/>
      <c r="W62" s="82"/>
      <c r="X62" s="82"/>
      <c r="Y62" s="82"/>
      <c r="Z62" s="82"/>
      <c r="AA62" s="82"/>
      <c r="AB62" s="82"/>
      <c r="AC62" s="82"/>
    </row>
    <row r="63" spans="8:29" x14ac:dyDescent="0.25">
      <c r="H63" s="84"/>
      <c r="I63" s="215"/>
      <c r="J63" s="215"/>
      <c r="K63" s="215"/>
      <c r="L63" s="82"/>
      <c r="M63" s="82"/>
      <c r="N63" s="82"/>
      <c r="O63" s="82"/>
      <c r="P63" s="82"/>
      <c r="Q63" s="82"/>
      <c r="R63" s="82"/>
      <c r="S63" s="82"/>
      <c r="T63" s="82"/>
      <c r="U63" s="82"/>
      <c r="V63" s="82"/>
      <c r="W63" s="82"/>
      <c r="X63" s="82"/>
      <c r="Y63" s="82"/>
      <c r="Z63" s="82"/>
      <c r="AA63" s="82"/>
      <c r="AB63" s="82"/>
      <c r="AC63" s="82"/>
    </row>
    <row r="64" spans="8:29" x14ac:dyDescent="0.25">
      <c r="H64" s="84"/>
      <c r="I64" s="215"/>
      <c r="J64" s="215"/>
      <c r="K64" s="215"/>
      <c r="L64" s="82"/>
      <c r="M64" s="82"/>
      <c r="N64" s="82"/>
      <c r="O64" s="82"/>
      <c r="P64" s="82"/>
      <c r="Q64" s="82"/>
      <c r="R64" s="82"/>
      <c r="S64" s="82"/>
      <c r="T64" s="82"/>
      <c r="U64" s="82"/>
      <c r="V64" s="82"/>
      <c r="W64" s="82"/>
      <c r="X64" s="82"/>
      <c r="Y64" s="82"/>
      <c r="Z64" s="82"/>
      <c r="AA64" s="82"/>
      <c r="AB64" s="82"/>
      <c r="AC64" s="82"/>
    </row>
    <row r="65" spans="8:29" x14ac:dyDescent="0.25">
      <c r="H65" s="84"/>
      <c r="I65" s="215"/>
      <c r="J65" s="215"/>
      <c r="K65" s="215"/>
      <c r="L65" s="82"/>
      <c r="M65" s="82"/>
      <c r="N65" s="82"/>
      <c r="O65" s="82"/>
      <c r="P65" s="82"/>
      <c r="Q65" s="82"/>
      <c r="R65" s="82"/>
      <c r="S65" s="82"/>
      <c r="T65" s="82"/>
      <c r="U65" s="82"/>
      <c r="V65" s="82"/>
      <c r="W65" s="82"/>
      <c r="X65" s="82"/>
      <c r="Y65" s="82"/>
      <c r="Z65" s="82"/>
      <c r="AA65" s="82"/>
      <c r="AB65" s="82"/>
      <c r="AC65" s="82"/>
    </row>
    <row r="66" spans="8:29" x14ac:dyDescent="0.25">
      <c r="H66" s="84"/>
      <c r="I66" s="215"/>
      <c r="J66" s="215"/>
      <c r="K66" s="215"/>
      <c r="L66" s="82"/>
      <c r="M66" s="82"/>
      <c r="N66" s="82"/>
      <c r="O66" s="82"/>
      <c r="P66" s="82"/>
      <c r="Q66" s="82"/>
      <c r="R66" s="82"/>
      <c r="S66" s="82"/>
      <c r="T66" s="82"/>
      <c r="U66" s="82"/>
      <c r="V66" s="82"/>
      <c r="W66" s="82"/>
      <c r="X66" s="82"/>
      <c r="Y66" s="82"/>
      <c r="Z66" s="82"/>
      <c r="AA66" s="82"/>
      <c r="AB66" s="82"/>
      <c r="AC66" s="82"/>
    </row>
    <row r="67" spans="8:29" x14ac:dyDescent="0.25">
      <c r="H67" s="84"/>
      <c r="I67" s="215"/>
      <c r="J67" s="215"/>
      <c r="K67" s="215"/>
      <c r="L67" s="82"/>
      <c r="M67" s="82"/>
      <c r="N67" s="82"/>
      <c r="O67" s="82"/>
      <c r="P67" s="82"/>
      <c r="Q67" s="82"/>
      <c r="R67" s="82"/>
      <c r="S67" s="82"/>
      <c r="T67" s="82"/>
      <c r="U67" s="82"/>
      <c r="V67" s="82"/>
      <c r="W67" s="82"/>
      <c r="X67" s="82"/>
      <c r="Y67" s="82"/>
      <c r="Z67" s="82"/>
      <c r="AA67" s="82"/>
      <c r="AB67" s="82"/>
      <c r="AC67" s="82"/>
    </row>
    <row r="68" spans="8:29" x14ac:dyDescent="0.25">
      <c r="H68" s="84"/>
      <c r="I68" s="215"/>
      <c r="J68" s="215"/>
      <c r="K68" s="215"/>
      <c r="L68" s="82"/>
      <c r="M68" s="82"/>
      <c r="N68" s="82"/>
      <c r="O68" s="82"/>
      <c r="P68" s="82"/>
      <c r="Q68" s="82"/>
      <c r="R68" s="82"/>
      <c r="S68" s="82"/>
      <c r="T68" s="82"/>
      <c r="U68" s="82"/>
      <c r="V68" s="82"/>
      <c r="W68" s="82"/>
      <c r="X68" s="82"/>
      <c r="Y68" s="82"/>
      <c r="Z68" s="82"/>
      <c r="AA68" s="82"/>
      <c r="AB68" s="82"/>
      <c r="AC68" s="82"/>
    </row>
    <row r="69" spans="8:29" x14ac:dyDescent="0.25">
      <c r="H69" s="84"/>
      <c r="I69" s="215"/>
      <c r="J69" s="215"/>
      <c r="K69" s="215"/>
      <c r="L69" s="82"/>
      <c r="M69" s="82"/>
      <c r="N69" s="82"/>
      <c r="O69" s="82"/>
      <c r="P69" s="82"/>
      <c r="Q69" s="82"/>
      <c r="R69" s="82"/>
      <c r="S69" s="82"/>
      <c r="T69" s="82"/>
      <c r="U69" s="82"/>
      <c r="V69" s="82"/>
      <c r="W69" s="82"/>
      <c r="X69" s="82"/>
      <c r="Y69" s="82"/>
      <c r="Z69" s="82"/>
      <c r="AA69" s="82"/>
      <c r="AB69" s="82"/>
      <c r="AC69" s="82"/>
    </row>
    <row r="70" spans="8:29" x14ac:dyDescent="0.25">
      <c r="H70" s="84"/>
      <c r="I70" s="215"/>
      <c r="J70" s="215"/>
      <c r="K70" s="215"/>
      <c r="L70" s="82"/>
      <c r="M70" s="82"/>
      <c r="N70" s="82"/>
      <c r="O70" s="82"/>
      <c r="P70" s="82"/>
      <c r="Q70" s="82"/>
      <c r="R70" s="82"/>
      <c r="S70" s="82"/>
      <c r="T70" s="82"/>
      <c r="U70" s="82"/>
      <c r="V70" s="82"/>
      <c r="W70" s="82"/>
      <c r="X70" s="82"/>
      <c r="Y70" s="82"/>
      <c r="Z70" s="82"/>
      <c r="AA70" s="82"/>
      <c r="AB70" s="82"/>
      <c r="AC70" s="82"/>
    </row>
    <row r="71" spans="8:29" x14ac:dyDescent="0.25">
      <c r="H71" s="84"/>
      <c r="I71" s="215"/>
      <c r="J71" s="215"/>
      <c r="K71" s="215"/>
      <c r="L71" s="82"/>
      <c r="M71" s="82"/>
      <c r="N71" s="82"/>
      <c r="O71" s="82"/>
      <c r="P71" s="82"/>
      <c r="Q71" s="82"/>
      <c r="R71" s="82"/>
      <c r="S71" s="82"/>
      <c r="T71" s="82"/>
      <c r="U71" s="82"/>
      <c r="V71" s="82"/>
      <c r="W71" s="82"/>
      <c r="X71" s="82"/>
      <c r="Y71" s="82"/>
      <c r="Z71" s="82"/>
      <c r="AA71" s="82"/>
      <c r="AB71" s="82"/>
      <c r="AC71" s="82"/>
    </row>
    <row r="72" spans="8:29" x14ac:dyDescent="0.25">
      <c r="H72" s="84"/>
      <c r="I72" s="215"/>
      <c r="J72" s="215"/>
      <c r="K72" s="215"/>
      <c r="L72" s="82"/>
      <c r="M72" s="82"/>
      <c r="N72" s="82"/>
      <c r="O72" s="82"/>
      <c r="P72" s="82"/>
      <c r="Q72" s="82"/>
      <c r="R72" s="82"/>
      <c r="S72" s="82"/>
      <c r="T72" s="82"/>
      <c r="U72" s="82"/>
      <c r="V72" s="82"/>
      <c r="W72" s="82"/>
      <c r="X72" s="82"/>
      <c r="Y72" s="82"/>
      <c r="Z72" s="82"/>
      <c r="AA72" s="82"/>
      <c r="AB72" s="82"/>
      <c r="AC72" s="82"/>
    </row>
    <row r="73" spans="8:29" x14ac:dyDescent="0.25">
      <c r="H73" s="84"/>
      <c r="I73" s="215"/>
      <c r="J73" s="215"/>
      <c r="K73" s="215"/>
      <c r="L73" s="82"/>
      <c r="M73" s="82"/>
      <c r="N73" s="82"/>
      <c r="O73" s="82"/>
      <c r="P73" s="82"/>
      <c r="Q73" s="82"/>
      <c r="R73" s="82"/>
      <c r="S73" s="82"/>
      <c r="T73" s="82"/>
      <c r="U73" s="82"/>
      <c r="V73" s="82"/>
      <c r="W73" s="82"/>
      <c r="X73" s="82"/>
      <c r="Y73" s="82"/>
      <c r="Z73" s="82"/>
      <c r="AA73" s="82"/>
      <c r="AB73" s="82"/>
      <c r="AC73" s="82"/>
    </row>
    <row r="74" spans="8:29" x14ac:dyDescent="0.25">
      <c r="H74" s="84"/>
      <c r="I74" s="215"/>
      <c r="J74" s="215"/>
      <c r="K74" s="215"/>
      <c r="L74" s="82"/>
      <c r="M74" s="82"/>
      <c r="N74" s="82"/>
      <c r="O74" s="82"/>
      <c r="P74" s="82"/>
      <c r="Q74" s="82"/>
      <c r="R74" s="82"/>
      <c r="S74" s="82"/>
      <c r="T74" s="82"/>
      <c r="U74" s="82"/>
      <c r="V74" s="82"/>
      <c r="W74" s="82"/>
      <c r="X74" s="82"/>
      <c r="Y74" s="82"/>
      <c r="Z74" s="82"/>
      <c r="AA74" s="82"/>
      <c r="AB74" s="82"/>
      <c r="AC74" s="82"/>
    </row>
    <row r="75" spans="8:29" x14ac:dyDescent="0.25">
      <c r="H75" s="84"/>
      <c r="I75" s="215"/>
      <c r="J75" s="215"/>
      <c r="K75" s="215"/>
      <c r="L75" s="82"/>
      <c r="M75" s="82"/>
      <c r="N75" s="82"/>
      <c r="O75" s="82"/>
      <c r="P75" s="82"/>
      <c r="Q75" s="82"/>
      <c r="R75" s="82"/>
      <c r="S75" s="82"/>
      <c r="T75" s="82"/>
      <c r="U75" s="82"/>
      <c r="V75" s="82"/>
      <c r="W75" s="82"/>
      <c r="X75" s="82"/>
      <c r="Y75" s="82"/>
      <c r="Z75" s="82"/>
      <c r="AA75" s="82"/>
      <c r="AB75" s="82"/>
      <c r="AC75" s="82"/>
    </row>
    <row r="76" spans="8:29" x14ac:dyDescent="0.25">
      <c r="H76" s="84"/>
      <c r="I76" s="215"/>
      <c r="J76" s="215"/>
      <c r="K76" s="215"/>
      <c r="L76" s="82"/>
      <c r="M76" s="82"/>
      <c r="N76" s="82"/>
      <c r="O76" s="82"/>
      <c r="P76" s="82"/>
      <c r="Q76" s="82"/>
      <c r="R76" s="82"/>
      <c r="S76" s="82"/>
      <c r="T76" s="82"/>
      <c r="U76" s="82"/>
      <c r="V76" s="82"/>
      <c r="W76" s="82"/>
      <c r="X76" s="82"/>
      <c r="Y76" s="82"/>
      <c r="Z76" s="82"/>
      <c r="AA76" s="82"/>
      <c r="AB76" s="82"/>
      <c r="AC76" s="82"/>
    </row>
    <row r="77" spans="8:29" x14ac:dyDescent="0.25">
      <c r="H77" s="84"/>
      <c r="I77" s="215"/>
      <c r="J77" s="215"/>
      <c r="K77" s="215"/>
      <c r="L77" s="82"/>
      <c r="M77" s="82"/>
      <c r="N77" s="82"/>
      <c r="O77" s="82"/>
      <c r="P77" s="82"/>
      <c r="Q77" s="82"/>
      <c r="R77" s="82"/>
      <c r="S77" s="82"/>
      <c r="T77" s="82"/>
      <c r="U77" s="82"/>
      <c r="V77" s="82"/>
      <c r="W77" s="82"/>
      <c r="X77" s="82"/>
      <c r="Y77" s="82"/>
      <c r="Z77" s="82"/>
      <c r="AA77" s="82"/>
      <c r="AB77" s="82"/>
      <c r="AC77" s="82"/>
    </row>
    <row r="78" spans="8:29" x14ac:dyDescent="0.25">
      <c r="H78" s="84"/>
      <c r="I78" s="215"/>
      <c r="J78" s="215"/>
      <c r="K78" s="215"/>
      <c r="L78" s="82"/>
      <c r="M78" s="82"/>
      <c r="N78" s="82"/>
      <c r="O78" s="82"/>
      <c r="P78" s="82"/>
      <c r="Q78" s="82"/>
      <c r="R78" s="82"/>
      <c r="S78" s="82"/>
      <c r="T78" s="82"/>
      <c r="U78" s="82"/>
      <c r="V78" s="82"/>
      <c r="W78" s="82"/>
      <c r="X78" s="82"/>
      <c r="Y78" s="82"/>
      <c r="Z78" s="82"/>
      <c r="AA78" s="82"/>
      <c r="AB78" s="82"/>
      <c r="AC78" s="82"/>
    </row>
    <row r="79" spans="8:29" x14ac:dyDescent="0.25">
      <c r="H79" s="84"/>
      <c r="I79" s="215"/>
      <c r="J79" s="215"/>
      <c r="K79" s="215"/>
      <c r="L79" s="82"/>
      <c r="M79" s="82"/>
      <c r="N79" s="82"/>
      <c r="O79" s="82"/>
      <c r="P79" s="82"/>
      <c r="Q79" s="82"/>
      <c r="R79" s="82"/>
      <c r="S79" s="82"/>
      <c r="T79" s="82"/>
      <c r="U79" s="82"/>
      <c r="V79" s="82"/>
      <c r="W79" s="82"/>
      <c r="X79" s="82"/>
      <c r="Y79" s="82"/>
      <c r="Z79" s="82"/>
      <c r="AA79" s="82"/>
      <c r="AB79" s="82"/>
      <c r="AC79" s="82"/>
    </row>
    <row r="80" spans="8:29" x14ac:dyDescent="0.25">
      <c r="H80" s="84"/>
      <c r="I80" s="215"/>
      <c r="J80" s="215"/>
      <c r="K80" s="215"/>
      <c r="L80" s="82"/>
      <c r="M80" s="82"/>
      <c r="N80" s="82"/>
      <c r="O80" s="82"/>
      <c r="P80" s="82"/>
      <c r="Q80" s="82"/>
      <c r="R80" s="82"/>
      <c r="S80" s="82"/>
      <c r="T80" s="82"/>
      <c r="U80" s="82"/>
      <c r="V80" s="82"/>
      <c r="W80" s="82"/>
      <c r="X80" s="82"/>
      <c r="Y80" s="82"/>
      <c r="Z80" s="82"/>
      <c r="AA80" s="82"/>
      <c r="AB80" s="82"/>
      <c r="AC80" s="82"/>
    </row>
    <row r="81" spans="8:29" x14ac:dyDescent="0.25">
      <c r="H81" s="84"/>
      <c r="I81" s="215"/>
      <c r="J81" s="215"/>
      <c r="K81" s="215"/>
      <c r="L81" s="82"/>
      <c r="M81" s="82"/>
      <c r="N81" s="82"/>
      <c r="O81" s="82"/>
      <c r="P81" s="82"/>
      <c r="Q81" s="82"/>
      <c r="R81" s="82"/>
      <c r="S81" s="82"/>
      <c r="T81" s="82"/>
      <c r="U81" s="82"/>
      <c r="V81" s="82"/>
      <c r="W81" s="82"/>
      <c r="X81" s="82"/>
      <c r="Y81" s="82"/>
      <c r="Z81" s="82"/>
      <c r="AA81" s="82"/>
      <c r="AB81" s="82"/>
      <c r="AC81" s="82"/>
    </row>
    <row r="82" spans="8:29" x14ac:dyDescent="0.25">
      <c r="H82" s="84"/>
      <c r="I82" s="215"/>
      <c r="J82" s="215"/>
      <c r="K82" s="215"/>
      <c r="L82" s="82"/>
      <c r="M82" s="82"/>
      <c r="N82" s="82"/>
      <c r="O82" s="82"/>
      <c r="P82" s="82"/>
      <c r="Q82" s="82"/>
      <c r="R82" s="82"/>
      <c r="S82" s="82"/>
      <c r="T82" s="82"/>
      <c r="U82" s="82"/>
      <c r="V82" s="82"/>
      <c r="W82" s="82"/>
      <c r="X82" s="82"/>
      <c r="Y82" s="82"/>
      <c r="Z82" s="82"/>
      <c r="AA82" s="82"/>
      <c r="AB82" s="82"/>
      <c r="AC82" s="82"/>
    </row>
    <row r="83" spans="8:29" x14ac:dyDescent="0.25">
      <c r="H83" s="84"/>
      <c r="I83" s="215"/>
      <c r="J83" s="215"/>
      <c r="K83" s="215"/>
      <c r="L83" s="82"/>
      <c r="M83" s="82"/>
      <c r="N83" s="82"/>
      <c r="O83" s="82"/>
      <c r="P83" s="82"/>
      <c r="Q83" s="82"/>
      <c r="R83" s="82"/>
      <c r="S83" s="82"/>
      <c r="T83" s="82"/>
      <c r="U83" s="82"/>
      <c r="V83" s="82"/>
      <c r="W83" s="82"/>
      <c r="X83" s="82"/>
      <c r="Y83" s="82"/>
      <c r="Z83" s="82"/>
      <c r="AA83" s="82"/>
      <c r="AB83" s="82"/>
      <c r="AC83" s="82"/>
    </row>
    <row r="84" spans="8:29" x14ac:dyDescent="0.25">
      <c r="H84" s="84"/>
      <c r="I84" s="215"/>
      <c r="J84" s="215"/>
      <c r="K84" s="215"/>
      <c r="L84" s="82"/>
      <c r="M84" s="82"/>
      <c r="N84" s="82"/>
      <c r="O84" s="82"/>
      <c r="P84" s="82"/>
      <c r="Q84" s="82"/>
      <c r="R84" s="82"/>
      <c r="S84" s="82"/>
      <c r="T84" s="82"/>
      <c r="U84" s="82"/>
      <c r="V84" s="82"/>
      <c r="W84" s="82"/>
      <c r="X84" s="82"/>
      <c r="Y84" s="82"/>
      <c r="Z84" s="82"/>
      <c r="AA84" s="82"/>
      <c r="AB84" s="82"/>
      <c r="AC84" s="82"/>
    </row>
    <row r="85" spans="8:29" x14ac:dyDescent="0.25">
      <c r="H85" s="84"/>
      <c r="I85" s="215"/>
      <c r="J85" s="215"/>
      <c r="K85" s="215"/>
      <c r="L85" s="82"/>
      <c r="M85" s="82"/>
      <c r="N85" s="82"/>
      <c r="O85" s="82"/>
      <c r="P85" s="82"/>
      <c r="Q85" s="82"/>
      <c r="R85" s="82"/>
      <c r="S85" s="82"/>
      <c r="T85" s="82"/>
      <c r="U85" s="82"/>
      <c r="V85" s="82"/>
      <c r="W85" s="82"/>
      <c r="X85" s="82"/>
      <c r="Y85" s="82"/>
      <c r="Z85" s="82"/>
      <c r="AA85" s="82"/>
      <c r="AB85" s="82"/>
      <c r="AC85" s="82"/>
    </row>
    <row r="86" spans="8:29" x14ac:dyDescent="0.25">
      <c r="H86" s="84"/>
      <c r="I86" s="215"/>
      <c r="J86" s="215"/>
      <c r="K86" s="215"/>
      <c r="L86" s="82"/>
      <c r="M86" s="82"/>
      <c r="N86" s="82"/>
      <c r="O86" s="82"/>
      <c r="P86" s="82"/>
      <c r="Q86" s="82"/>
      <c r="R86" s="82"/>
      <c r="S86" s="82"/>
      <c r="T86" s="82"/>
      <c r="U86" s="82"/>
      <c r="V86" s="82"/>
      <c r="W86" s="82"/>
      <c r="X86" s="82"/>
      <c r="Y86" s="82"/>
      <c r="Z86" s="82"/>
      <c r="AA86" s="82"/>
      <c r="AB86" s="82"/>
      <c r="AC86" s="82"/>
    </row>
    <row r="87" spans="8:29" x14ac:dyDescent="0.25">
      <c r="H87" s="84"/>
      <c r="I87" s="215"/>
      <c r="J87" s="215"/>
      <c r="K87" s="215"/>
      <c r="L87" s="82"/>
      <c r="M87" s="82"/>
      <c r="N87" s="82"/>
      <c r="O87" s="82"/>
      <c r="P87" s="82"/>
      <c r="Q87" s="82"/>
      <c r="R87" s="82"/>
      <c r="S87" s="82"/>
      <c r="T87" s="82"/>
      <c r="U87" s="82"/>
      <c r="V87" s="82"/>
      <c r="W87" s="82"/>
      <c r="X87" s="82"/>
      <c r="Y87" s="82"/>
      <c r="Z87" s="82"/>
      <c r="AA87" s="82"/>
      <c r="AB87" s="82"/>
      <c r="AC87" s="82"/>
    </row>
    <row r="88" spans="8:29" x14ac:dyDescent="0.25">
      <c r="H88" s="84"/>
      <c r="I88" s="215"/>
      <c r="J88" s="215"/>
      <c r="K88" s="215"/>
      <c r="L88" s="82"/>
      <c r="M88" s="82"/>
      <c r="N88" s="82"/>
      <c r="O88" s="82"/>
      <c r="P88" s="82"/>
      <c r="Q88" s="82"/>
      <c r="R88" s="82"/>
      <c r="S88" s="82"/>
      <c r="T88" s="82"/>
      <c r="U88" s="82"/>
      <c r="V88" s="82"/>
      <c r="W88" s="82"/>
      <c r="X88" s="82"/>
      <c r="Y88" s="82"/>
      <c r="Z88" s="82"/>
      <c r="AA88" s="82"/>
      <c r="AB88" s="82"/>
      <c r="AC88" s="82"/>
    </row>
    <row r="89" spans="8:29" x14ac:dyDescent="0.25">
      <c r="H89" s="84"/>
      <c r="I89" s="215"/>
      <c r="J89" s="215"/>
      <c r="K89" s="215"/>
      <c r="L89" s="82"/>
      <c r="M89" s="82"/>
      <c r="N89" s="82"/>
      <c r="O89" s="82"/>
      <c r="P89" s="82"/>
      <c r="Q89" s="82"/>
      <c r="R89" s="82"/>
      <c r="S89" s="82"/>
      <c r="T89" s="82"/>
      <c r="U89" s="82"/>
      <c r="V89" s="82"/>
      <c r="W89" s="82"/>
      <c r="X89" s="82"/>
      <c r="Y89" s="82"/>
      <c r="Z89" s="82"/>
      <c r="AA89" s="82"/>
      <c r="AB89" s="82"/>
      <c r="AC89" s="82"/>
    </row>
    <row r="90" spans="8:29" x14ac:dyDescent="0.25">
      <c r="H90" s="84"/>
      <c r="I90" s="215"/>
      <c r="J90" s="215"/>
      <c r="K90" s="215"/>
      <c r="L90" s="82"/>
      <c r="M90" s="82"/>
      <c r="N90" s="82"/>
      <c r="O90" s="82"/>
      <c r="P90" s="82"/>
      <c r="Q90" s="82"/>
      <c r="R90" s="82"/>
      <c r="S90" s="82"/>
      <c r="T90" s="82"/>
      <c r="U90" s="82"/>
      <c r="V90" s="82"/>
      <c r="W90" s="82"/>
      <c r="X90" s="82"/>
      <c r="Y90" s="82"/>
      <c r="Z90" s="82"/>
      <c r="AA90" s="82"/>
      <c r="AB90" s="82"/>
      <c r="AC90" s="82"/>
    </row>
    <row r="91" spans="8:29" x14ac:dyDescent="0.25">
      <c r="H91" s="84"/>
      <c r="I91" s="215"/>
      <c r="J91" s="215"/>
      <c r="K91" s="215"/>
      <c r="L91" s="82"/>
      <c r="M91" s="82"/>
      <c r="N91" s="82"/>
      <c r="O91" s="82"/>
      <c r="P91" s="82"/>
      <c r="Q91" s="82"/>
      <c r="R91" s="82"/>
      <c r="S91" s="82"/>
      <c r="T91" s="82"/>
      <c r="U91" s="82"/>
      <c r="V91" s="82"/>
      <c r="W91" s="82"/>
      <c r="X91" s="82"/>
      <c r="Y91" s="82"/>
      <c r="Z91" s="82"/>
      <c r="AA91" s="82"/>
      <c r="AB91" s="82"/>
      <c r="AC91" s="82"/>
    </row>
    <row r="92" spans="8:29" x14ac:dyDescent="0.25">
      <c r="H92" s="84"/>
      <c r="I92" s="215"/>
      <c r="J92" s="215"/>
      <c r="K92" s="215"/>
      <c r="L92" s="82"/>
      <c r="M92" s="82"/>
      <c r="N92" s="82"/>
      <c r="O92" s="82"/>
      <c r="P92" s="82"/>
      <c r="Q92" s="82"/>
      <c r="R92" s="82"/>
      <c r="S92" s="82"/>
      <c r="T92" s="82"/>
      <c r="U92" s="82"/>
      <c r="V92" s="82"/>
      <c r="W92" s="82"/>
      <c r="X92" s="82"/>
      <c r="Y92" s="82"/>
      <c r="Z92" s="82"/>
      <c r="AA92" s="82"/>
      <c r="AB92" s="82"/>
      <c r="AC92" s="82"/>
    </row>
    <row r="93" spans="8:29" x14ac:dyDescent="0.25">
      <c r="H93" s="84"/>
      <c r="I93" s="215"/>
      <c r="J93" s="215"/>
      <c r="K93" s="215"/>
      <c r="L93" s="82"/>
      <c r="M93" s="82"/>
      <c r="N93" s="82"/>
      <c r="O93" s="82"/>
      <c r="P93" s="82"/>
      <c r="Q93" s="82"/>
      <c r="R93" s="82"/>
      <c r="S93" s="82"/>
      <c r="T93" s="82"/>
      <c r="U93" s="82"/>
      <c r="V93" s="82"/>
      <c r="W93" s="82"/>
      <c r="X93" s="82"/>
      <c r="Y93" s="82"/>
      <c r="Z93" s="82"/>
      <c r="AA93" s="82"/>
      <c r="AB93" s="82"/>
      <c r="AC93" s="82"/>
    </row>
    <row r="94" spans="8:29" x14ac:dyDescent="0.25">
      <c r="H94" s="84"/>
      <c r="I94" s="215"/>
      <c r="J94" s="215"/>
      <c r="K94" s="215"/>
      <c r="L94" s="82"/>
      <c r="M94" s="82"/>
      <c r="N94" s="82"/>
      <c r="O94" s="82"/>
      <c r="P94" s="82"/>
      <c r="Q94" s="82"/>
      <c r="R94" s="82"/>
      <c r="S94" s="82"/>
      <c r="T94" s="82"/>
      <c r="U94" s="82"/>
      <c r="V94" s="82"/>
      <c r="W94" s="82"/>
      <c r="X94" s="82"/>
      <c r="Y94" s="82"/>
      <c r="Z94" s="82"/>
      <c r="AA94" s="82"/>
      <c r="AB94" s="82"/>
      <c r="AC94" s="82"/>
    </row>
    <row r="95" spans="8:29" x14ac:dyDescent="0.25">
      <c r="H95" s="84"/>
      <c r="I95" s="215"/>
      <c r="J95" s="215"/>
      <c r="K95" s="215"/>
      <c r="L95" s="82"/>
      <c r="M95" s="82"/>
      <c r="N95" s="82"/>
      <c r="O95" s="82"/>
      <c r="P95" s="82"/>
      <c r="Q95" s="82"/>
      <c r="R95" s="82"/>
      <c r="S95" s="82"/>
      <c r="T95" s="82"/>
      <c r="U95" s="82"/>
      <c r="V95" s="82"/>
      <c r="W95" s="82"/>
      <c r="X95" s="82"/>
      <c r="Y95" s="82"/>
      <c r="Z95" s="82"/>
      <c r="AA95" s="82"/>
      <c r="AB95" s="82"/>
      <c r="AC95" s="82"/>
    </row>
    <row r="96" spans="8:29" x14ac:dyDescent="0.25">
      <c r="H96" s="84"/>
      <c r="I96" s="215"/>
      <c r="J96" s="215"/>
      <c r="K96" s="215"/>
      <c r="L96" s="82"/>
      <c r="M96" s="82"/>
      <c r="N96" s="82"/>
      <c r="O96" s="82"/>
      <c r="P96" s="82"/>
      <c r="Q96" s="82"/>
      <c r="R96" s="82"/>
      <c r="S96" s="82"/>
      <c r="T96" s="82"/>
      <c r="U96" s="82"/>
      <c r="V96" s="82"/>
      <c r="W96" s="82"/>
      <c r="X96" s="82"/>
      <c r="Y96" s="82"/>
      <c r="Z96" s="82"/>
      <c r="AA96" s="82"/>
      <c r="AB96" s="82"/>
      <c r="AC96" s="82"/>
    </row>
    <row r="97" spans="8:29" x14ac:dyDescent="0.25">
      <c r="H97" s="84"/>
      <c r="I97" s="215"/>
      <c r="J97" s="215"/>
      <c r="K97" s="215"/>
      <c r="L97" s="82"/>
      <c r="M97" s="82"/>
      <c r="N97" s="82"/>
      <c r="O97" s="82"/>
      <c r="P97" s="82"/>
      <c r="Q97" s="82"/>
      <c r="R97" s="82"/>
      <c r="S97" s="82"/>
      <c r="T97" s="82"/>
      <c r="U97" s="82"/>
      <c r="V97" s="82"/>
      <c r="W97" s="82"/>
      <c r="X97" s="82"/>
      <c r="Y97" s="82"/>
      <c r="Z97" s="82"/>
      <c r="AA97" s="82"/>
      <c r="AB97" s="82"/>
      <c r="AC97" s="82"/>
    </row>
    <row r="98" spans="8:29" x14ac:dyDescent="0.25">
      <c r="H98" s="84"/>
      <c r="I98" s="215"/>
      <c r="J98" s="215"/>
      <c r="K98" s="215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  <c r="Z98" s="82"/>
      <c r="AA98" s="82"/>
      <c r="AB98" s="82"/>
      <c r="AC98" s="82"/>
    </row>
    <row r="99" spans="8:29" x14ac:dyDescent="0.25">
      <c r="H99" s="84"/>
      <c r="I99" s="215"/>
      <c r="J99" s="215"/>
      <c r="K99" s="215"/>
      <c r="L99" s="82"/>
      <c r="M99" s="82"/>
      <c r="N99" s="82"/>
      <c r="O99" s="82"/>
      <c r="P99" s="82"/>
      <c r="Q99" s="82"/>
      <c r="R99" s="82"/>
      <c r="S99" s="82"/>
      <c r="T99" s="82"/>
      <c r="U99" s="82"/>
      <c r="V99" s="82"/>
      <c r="W99" s="82"/>
      <c r="X99" s="82"/>
      <c r="Y99" s="82"/>
      <c r="Z99" s="82"/>
      <c r="AA99" s="82"/>
      <c r="AB99" s="82"/>
      <c r="AC99" s="82"/>
    </row>
    <row r="100" spans="8:29" x14ac:dyDescent="0.25">
      <c r="H100" s="84"/>
      <c r="I100" s="215"/>
      <c r="J100" s="215"/>
      <c r="K100" s="215"/>
      <c r="L100" s="82"/>
      <c r="M100" s="82"/>
      <c r="N100" s="82"/>
      <c r="O100" s="82"/>
      <c r="P100" s="82"/>
      <c r="Q100" s="82"/>
      <c r="R100" s="82"/>
      <c r="S100" s="82"/>
      <c r="T100" s="82"/>
      <c r="U100" s="82"/>
      <c r="V100" s="82"/>
      <c r="W100" s="82"/>
      <c r="X100" s="82"/>
      <c r="Y100" s="82"/>
      <c r="Z100" s="82"/>
      <c r="AA100" s="82"/>
      <c r="AB100" s="82"/>
      <c r="AC100" s="82"/>
    </row>
    <row r="101" spans="8:29" x14ac:dyDescent="0.25">
      <c r="H101" s="84"/>
      <c r="I101" s="215"/>
      <c r="J101" s="215"/>
      <c r="K101" s="215"/>
      <c r="L101" s="82"/>
      <c r="M101" s="82"/>
      <c r="N101" s="82"/>
      <c r="O101" s="82"/>
      <c r="P101" s="82"/>
      <c r="Q101" s="82"/>
      <c r="R101" s="82"/>
      <c r="S101" s="82"/>
      <c r="T101" s="82"/>
      <c r="U101" s="82"/>
      <c r="V101" s="82"/>
      <c r="W101" s="82"/>
      <c r="X101" s="82"/>
      <c r="Y101" s="82"/>
      <c r="Z101" s="82"/>
      <c r="AA101" s="82"/>
      <c r="AB101" s="82"/>
      <c r="AC101" s="82"/>
    </row>
    <row r="102" spans="8:29" x14ac:dyDescent="0.25">
      <c r="H102" s="84"/>
      <c r="I102" s="215"/>
      <c r="J102" s="215"/>
      <c r="K102" s="215"/>
      <c r="L102" s="82"/>
      <c r="M102" s="82"/>
      <c r="N102" s="82"/>
      <c r="O102" s="82"/>
      <c r="P102" s="82"/>
      <c r="Q102" s="82"/>
      <c r="R102" s="82"/>
      <c r="S102" s="82"/>
      <c r="T102" s="82"/>
      <c r="U102" s="82"/>
      <c r="V102" s="82"/>
      <c r="W102" s="82"/>
      <c r="X102" s="82"/>
      <c r="Y102" s="82"/>
      <c r="Z102" s="82"/>
      <c r="AA102" s="82"/>
      <c r="AB102" s="82"/>
      <c r="AC102" s="82"/>
    </row>
    <row r="103" spans="8:29" x14ac:dyDescent="0.25">
      <c r="H103" s="84"/>
      <c r="I103" s="215"/>
      <c r="J103" s="215"/>
      <c r="K103" s="215"/>
      <c r="L103" s="82"/>
      <c r="M103" s="82"/>
      <c r="N103" s="82"/>
      <c r="O103" s="82"/>
      <c r="P103" s="82"/>
      <c r="Q103" s="82"/>
      <c r="R103" s="82"/>
      <c r="S103" s="82"/>
      <c r="T103" s="82"/>
      <c r="U103" s="82"/>
      <c r="V103" s="82"/>
      <c r="W103" s="82"/>
      <c r="X103" s="82"/>
      <c r="Y103" s="82"/>
      <c r="Z103" s="82"/>
      <c r="AA103" s="82"/>
      <c r="AB103" s="82"/>
      <c r="AC103" s="82"/>
    </row>
    <row r="104" spans="8:29" x14ac:dyDescent="0.25">
      <c r="H104" s="84"/>
      <c r="I104" s="215"/>
      <c r="J104" s="215"/>
      <c r="K104" s="215"/>
      <c r="L104" s="82"/>
      <c r="M104" s="82"/>
      <c r="N104" s="82"/>
      <c r="O104" s="82"/>
      <c r="P104" s="82"/>
      <c r="Q104" s="82"/>
      <c r="R104" s="82"/>
      <c r="S104" s="82"/>
      <c r="T104" s="82"/>
      <c r="U104" s="82"/>
      <c r="V104" s="82"/>
      <c r="W104" s="82"/>
      <c r="X104" s="82"/>
      <c r="Y104" s="82"/>
      <c r="Z104" s="82"/>
      <c r="AA104" s="82"/>
      <c r="AB104" s="82"/>
      <c r="AC104" s="82"/>
    </row>
    <row r="105" spans="8:29" x14ac:dyDescent="0.25">
      <c r="H105" s="84"/>
      <c r="I105" s="215"/>
      <c r="J105" s="215"/>
      <c r="K105" s="215"/>
      <c r="L105" s="82"/>
      <c r="M105" s="82"/>
      <c r="N105" s="82"/>
      <c r="O105" s="82"/>
      <c r="P105" s="82"/>
      <c r="Q105" s="82"/>
      <c r="R105" s="82"/>
      <c r="S105" s="82"/>
      <c r="T105" s="82"/>
      <c r="U105" s="82"/>
      <c r="V105" s="82"/>
      <c r="W105" s="82"/>
      <c r="X105" s="82"/>
      <c r="Y105" s="82"/>
      <c r="Z105" s="82"/>
      <c r="AA105" s="82"/>
      <c r="AB105" s="82"/>
      <c r="AC105" s="82"/>
    </row>
    <row r="106" spans="8:29" x14ac:dyDescent="0.25">
      <c r="H106" s="84"/>
      <c r="I106" s="215"/>
      <c r="J106" s="215"/>
      <c r="K106" s="215"/>
      <c r="L106" s="82"/>
      <c r="M106" s="82"/>
      <c r="N106" s="82"/>
      <c r="O106" s="82"/>
      <c r="P106" s="82"/>
      <c r="Q106" s="82"/>
      <c r="R106" s="82"/>
      <c r="S106" s="82"/>
      <c r="T106" s="82"/>
      <c r="U106" s="82"/>
      <c r="V106" s="82"/>
      <c r="W106" s="82"/>
      <c r="X106" s="82"/>
      <c r="Y106" s="82"/>
      <c r="Z106" s="82"/>
      <c r="AA106" s="82"/>
      <c r="AB106" s="82"/>
      <c r="AC106" s="82"/>
    </row>
    <row r="107" spans="8:29" x14ac:dyDescent="0.25">
      <c r="H107" s="84"/>
      <c r="I107" s="215"/>
      <c r="J107" s="215"/>
      <c r="K107" s="215"/>
      <c r="L107" s="82"/>
      <c r="M107" s="82"/>
      <c r="N107" s="82"/>
      <c r="O107" s="82"/>
      <c r="P107" s="82"/>
      <c r="Q107" s="82"/>
      <c r="R107" s="82"/>
      <c r="S107" s="82"/>
      <c r="T107" s="82"/>
      <c r="U107" s="82"/>
      <c r="V107" s="82"/>
      <c r="W107" s="82"/>
      <c r="X107" s="82"/>
      <c r="Y107" s="82"/>
      <c r="Z107" s="82"/>
      <c r="AA107" s="82"/>
      <c r="AB107" s="82"/>
      <c r="AC107" s="82"/>
    </row>
    <row r="108" spans="8:29" x14ac:dyDescent="0.25">
      <c r="H108" s="84"/>
      <c r="I108" s="215"/>
      <c r="J108" s="215"/>
      <c r="K108" s="215"/>
      <c r="L108" s="82"/>
      <c r="M108" s="82"/>
      <c r="N108" s="82"/>
      <c r="O108" s="82"/>
      <c r="P108" s="82"/>
      <c r="Q108" s="82"/>
      <c r="R108" s="82"/>
      <c r="S108" s="82"/>
      <c r="T108" s="82"/>
      <c r="U108" s="82"/>
      <c r="V108" s="82"/>
      <c r="W108" s="82"/>
      <c r="X108" s="82"/>
      <c r="Y108" s="82"/>
      <c r="Z108" s="82"/>
      <c r="AA108" s="82"/>
      <c r="AB108" s="82"/>
      <c r="AC108" s="82"/>
    </row>
    <row r="109" spans="8:29" x14ac:dyDescent="0.25">
      <c r="H109" s="84"/>
      <c r="I109" s="215"/>
      <c r="J109" s="215"/>
      <c r="K109" s="215"/>
      <c r="L109" s="82"/>
      <c r="M109" s="82"/>
      <c r="N109" s="82"/>
      <c r="O109" s="82"/>
      <c r="P109" s="82"/>
      <c r="Q109" s="82"/>
      <c r="R109" s="82"/>
      <c r="S109" s="82"/>
      <c r="T109" s="82"/>
      <c r="U109" s="82"/>
      <c r="V109" s="82"/>
      <c r="W109" s="82"/>
      <c r="X109" s="82"/>
      <c r="Y109" s="82"/>
      <c r="Z109" s="82"/>
      <c r="AA109" s="82"/>
      <c r="AB109" s="82"/>
      <c r="AC109" s="82"/>
    </row>
    <row r="110" spans="8:29" x14ac:dyDescent="0.25">
      <c r="H110" s="84"/>
      <c r="I110" s="215"/>
      <c r="J110" s="215"/>
      <c r="K110" s="215"/>
      <c r="L110" s="82"/>
      <c r="M110" s="82"/>
      <c r="N110" s="82"/>
      <c r="O110" s="82"/>
      <c r="P110" s="82"/>
      <c r="Q110" s="82"/>
      <c r="R110" s="82"/>
      <c r="S110" s="82"/>
      <c r="T110" s="82"/>
      <c r="U110" s="82"/>
      <c r="V110" s="82"/>
      <c r="W110" s="82"/>
      <c r="X110" s="82"/>
      <c r="Y110" s="82"/>
      <c r="Z110" s="82"/>
      <c r="AA110" s="82"/>
      <c r="AB110" s="82"/>
      <c r="AC110" s="82"/>
    </row>
    <row r="111" spans="8:29" x14ac:dyDescent="0.25">
      <c r="H111" s="84"/>
      <c r="I111" s="215"/>
      <c r="J111" s="215"/>
      <c r="K111" s="215"/>
      <c r="L111" s="82"/>
      <c r="M111" s="82"/>
      <c r="N111" s="82"/>
      <c r="O111" s="82"/>
      <c r="P111" s="82"/>
      <c r="Q111" s="82"/>
      <c r="R111" s="82"/>
      <c r="S111" s="82"/>
      <c r="T111" s="82"/>
      <c r="U111" s="82"/>
      <c r="V111" s="82"/>
      <c r="W111" s="82"/>
      <c r="X111" s="82"/>
      <c r="Y111" s="82"/>
      <c r="Z111" s="82"/>
      <c r="AA111" s="82"/>
      <c r="AB111" s="82"/>
      <c r="AC111" s="82"/>
    </row>
    <row r="112" spans="8:29" x14ac:dyDescent="0.25">
      <c r="H112" s="84"/>
      <c r="I112" s="215"/>
      <c r="J112" s="215"/>
      <c r="K112" s="215"/>
      <c r="L112" s="82"/>
      <c r="M112" s="82"/>
      <c r="N112" s="82"/>
      <c r="O112" s="82"/>
      <c r="P112" s="82"/>
      <c r="Q112" s="82"/>
      <c r="R112" s="82"/>
      <c r="S112" s="82"/>
      <c r="T112" s="82"/>
      <c r="U112" s="82"/>
      <c r="V112" s="82"/>
      <c r="W112" s="82"/>
      <c r="X112" s="82"/>
      <c r="Y112" s="82"/>
      <c r="Z112" s="82"/>
      <c r="AA112" s="82"/>
      <c r="AB112" s="82"/>
      <c r="AC112" s="82"/>
    </row>
    <row r="113" spans="8:29" x14ac:dyDescent="0.25">
      <c r="H113" s="84"/>
      <c r="I113" s="215"/>
      <c r="J113" s="215"/>
      <c r="K113" s="215"/>
      <c r="L113" s="82"/>
      <c r="M113" s="82"/>
      <c r="N113" s="82"/>
      <c r="O113" s="82"/>
      <c r="P113" s="82"/>
      <c r="Q113" s="82"/>
      <c r="R113" s="82"/>
      <c r="S113" s="82"/>
      <c r="T113" s="82"/>
      <c r="U113" s="82"/>
      <c r="V113" s="82"/>
      <c r="W113" s="82"/>
      <c r="X113" s="82"/>
      <c r="Y113" s="82"/>
      <c r="Z113" s="82"/>
      <c r="AA113" s="82"/>
      <c r="AB113" s="82"/>
      <c r="AC113" s="82"/>
    </row>
    <row r="114" spans="8:29" x14ac:dyDescent="0.25">
      <c r="H114" s="84"/>
      <c r="I114" s="215"/>
      <c r="J114" s="215"/>
      <c r="K114" s="215"/>
      <c r="L114" s="82"/>
      <c r="M114" s="82"/>
      <c r="N114" s="82"/>
      <c r="O114" s="82"/>
      <c r="P114" s="82"/>
      <c r="Q114" s="82"/>
      <c r="R114" s="82"/>
      <c r="S114" s="82"/>
      <c r="T114" s="82"/>
      <c r="U114" s="82"/>
      <c r="V114" s="82"/>
      <c r="W114" s="82"/>
      <c r="X114" s="82"/>
      <c r="Y114" s="82"/>
      <c r="Z114" s="82"/>
      <c r="AA114" s="82"/>
      <c r="AB114" s="82"/>
      <c r="AC114" s="82"/>
    </row>
    <row r="115" spans="8:29" x14ac:dyDescent="0.25">
      <c r="H115" s="84"/>
      <c r="I115" s="215"/>
      <c r="J115" s="215"/>
      <c r="K115" s="215"/>
      <c r="L115" s="82"/>
      <c r="M115" s="82"/>
      <c r="N115" s="82"/>
      <c r="O115" s="82"/>
      <c r="P115" s="82"/>
      <c r="Q115" s="82"/>
      <c r="R115" s="82"/>
      <c r="S115" s="82"/>
      <c r="T115" s="82"/>
      <c r="U115" s="82"/>
      <c r="V115" s="82"/>
      <c r="W115" s="82"/>
      <c r="X115" s="82"/>
      <c r="Y115" s="82"/>
      <c r="Z115" s="82"/>
      <c r="AA115" s="82"/>
      <c r="AB115" s="82"/>
      <c r="AC115" s="82"/>
    </row>
    <row r="116" spans="8:29" x14ac:dyDescent="0.25">
      <c r="H116" s="84"/>
      <c r="I116" s="215"/>
      <c r="J116" s="215"/>
      <c r="K116" s="215"/>
      <c r="L116" s="82"/>
      <c r="M116" s="82"/>
      <c r="N116" s="82"/>
      <c r="O116" s="82"/>
      <c r="P116" s="82"/>
      <c r="Q116" s="82"/>
      <c r="R116" s="82"/>
      <c r="S116" s="82"/>
      <c r="T116" s="82"/>
      <c r="U116" s="82"/>
      <c r="V116" s="82"/>
      <c r="W116" s="82"/>
      <c r="X116" s="82"/>
      <c r="Y116" s="82"/>
      <c r="Z116" s="82"/>
      <c r="AA116" s="82"/>
      <c r="AB116" s="82"/>
      <c r="AC116" s="82"/>
    </row>
    <row r="117" spans="8:29" x14ac:dyDescent="0.25">
      <c r="H117" s="84"/>
      <c r="I117" s="215"/>
      <c r="J117" s="215"/>
      <c r="K117" s="215"/>
      <c r="L117" s="82"/>
      <c r="M117" s="82"/>
      <c r="N117" s="82"/>
      <c r="O117" s="82"/>
      <c r="P117" s="82"/>
      <c r="Q117" s="82"/>
      <c r="R117" s="82"/>
      <c r="S117" s="82"/>
      <c r="T117" s="82"/>
      <c r="U117" s="82"/>
      <c r="V117" s="82"/>
      <c r="W117" s="82"/>
      <c r="X117" s="82"/>
      <c r="Y117" s="82"/>
      <c r="Z117" s="82"/>
      <c r="AA117" s="82"/>
      <c r="AB117" s="82"/>
      <c r="AC117" s="82"/>
    </row>
    <row r="118" spans="8:29" x14ac:dyDescent="0.25">
      <c r="H118" s="84"/>
      <c r="I118" s="215"/>
      <c r="J118" s="215"/>
      <c r="K118" s="215"/>
      <c r="L118" s="82"/>
      <c r="M118" s="82"/>
      <c r="N118" s="82"/>
      <c r="O118" s="82"/>
      <c r="P118" s="82"/>
      <c r="Q118" s="82"/>
      <c r="R118" s="82"/>
      <c r="S118" s="82"/>
      <c r="T118" s="82"/>
      <c r="U118" s="82"/>
      <c r="V118" s="82"/>
      <c r="W118" s="82"/>
      <c r="X118" s="82"/>
      <c r="Y118" s="82"/>
      <c r="Z118" s="82"/>
      <c r="AA118" s="82"/>
      <c r="AB118" s="82"/>
      <c r="AC118" s="82"/>
    </row>
    <row r="119" spans="8:29" x14ac:dyDescent="0.25">
      <c r="H119" s="84"/>
      <c r="I119" s="215"/>
      <c r="J119" s="215"/>
      <c r="K119" s="215"/>
      <c r="L119" s="82"/>
      <c r="M119" s="82"/>
      <c r="N119" s="82"/>
      <c r="O119" s="82"/>
      <c r="P119" s="82"/>
      <c r="Q119" s="82"/>
      <c r="R119" s="82"/>
      <c r="S119" s="82"/>
      <c r="T119" s="82"/>
      <c r="U119" s="82"/>
      <c r="V119" s="82"/>
      <c r="W119" s="82"/>
      <c r="X119" s="82"/>
      <c r="Y119" s="82"/>
      <c r="Z119" s="82"/>
      <c r="AA119" s="82"/>
      <c r="AB119" s="82"/>
      <c r="AC119" s="82"/>
    </row>
    <row r="120" spans="8:29" x14ac:dyDescent="0.25">
      <c r="H120" s="84"/>
      <c r="I120" s="215"/>
      <c r="J120" s="215"/>
      <c r="K120" s="215"/>
      <c r="L120" s="82"/>
      <c r="M120" s="82"/>
      <c r="N120" s="82"/>
      <c r="O120" s="82"/>
      <c r="P120" s="82"/>
      <c r="Q120" s="82"/>
      <c r="R120" s="82"/>
      <c r="S120" s="82"/>
      <c r="T120" s="82"/>
      <c r="U120" s="82"/>
      <c r="V120" s="82"/>
      <c r="W120" s="82"/>
      <c r="X120" s="82"/>
      <c r="Y120" s="82"/>
      <c r="Z120" s="82"/>
      <c r="AA120" s="82"/>
      <c r="AB120" s="82"/>
      <c r="AC120" s="82"/>
    </row>
    <row r="121" spans="8:29" x14ac:dyDescent="0.25">
      <c r="H121" s="84"/>
      <c r="I121" s="215"/>
      <c r="J121" s="215"/>
      <c r="K121" s="215"/>
      <c r="L121" s="82"/>
      <c r="M121" s="82"/>
      <c r="N121" s="82"/>
      <c r="O121" s="82"/>
      <c r="P121" s="82"/>
      <c r="Q121" s="82"/>
      <c r="R121" s="82"/>
      <c r="S121" s="82"/>
      <c r="T121" s="82"/>
      <c r="U121" s="82"/>
      <c r="V121" s="82"/>
      <c r="W121" s="82"/>
      <c r="X121" s="82"/>
      <c r="Y121" s="82"/>
      <c r="Z121" s="82"/>
      <c r="AA121" s="82"/>
      <c r="AB121" s="82"/>
      <c r="AC121" s="82"/>
    </row>
    <row r="122" spans="8:29" x14ac:dyDescent="0.25">
      <c r="H122" s="84"/>
      <c r="I122" s="215"/>
      <c r="J122" s="215"/>
      <c r="K122" s="215"/>
      <c r="L122" s="82"/>
      <c r="M122" s="82"/>
      <c r="N122" s="82"/>
      <c r="O122" s="82"/>
      <c r="P122" s="82"/>
      <c r="Q122" s="82"/>
      <c r="R122" s="82"/>
      <c r="S122" s="82"/>
      <c r="T122" s="82"/>
      <c r="U122" s="82"/>
      <c r="V122" s="82"/>
      <c r="W122" s="82"/>
      <c r="X122" s="82"/>
      <c r="Y122" s="82"/>
      <c r="Z122" s="82"/>
      <c r="AA122" s="82"/>
      <c r="AB122" s="82"/>
      <c r="AC122" s="82"/>
    </row>
    <row r="123" spans="8:29" x14ac:dyDescent="0.25">
      <c r="H123" s="84"/>
      <c r="I123" s="215"/>
      <c r="J123" s="215"/>
      <c r="K123" s="215"/>
      <c r="L123" s="82"/>
      <c r="M123" s="82"/>
      <c r="N123" s="82"/>
      <c r="O123" s="82"/>
      <c r="P123" s="82"/>
      <c r="Q123" s="82"/>
      <c r="R123" s="82"/>
      <c r="S123" s="82"/>
      <c r="T123" s="82"/>
      <c r="U123" s="82"/>
      <c r="V123" s="82"/>
      <c r="W123" s="82"/>
      <c r="X123" s="82"/>
      <c r="Y123" s="82"/>
      <c r="Z123" s="82"/>
      <c r="AA123" s="82"/>
      <c r="AB123" s="82"/>
      <c r="AC123" s="82"/>
    </row>
    <row r="124" spans="8:29" x14ac:dyDescent="0.25">
      <c r="H124" s="84"/>
      <c r="I124" s="215"/>
      <c r="J124" s="215"/>
      <c r="K124" s="215"/>
      <c r="L124" s="82"/>
      <c r="M124" s="82"/>
      <c r="N124" s="82"/>
      <c r="O124" s="82"/>
      <c r="P124" s="82"/>
      <c r="Q124" s="82"/>
      <c r="R124" s="82"/>
      <c r="S124" s="82"/>
      <c r="T124" s="82"/>
      <c r="U124" s="82"/>
      <c r="V124" s="82"/>
      <c r="W124" s="82"/>
      <c r="X124" s="82"/>
      <c r="Y124" s="82"/>
      <c r="Z124" s="82"/>
      <c r="AA124" s="82"/>
      <c r="AB124" s="82"/>
      <c r="AC124" s="82"/>
    </row>
    <row r="125" spans="8:29" x14ac:dyDescent="0.25">
      <c r="H125" s="84"/>
      <c r="I125" s="215"/>
      <c r="J125" s="215"/>
      <c r="K125" s="215"/>
      <c r="L125" s="82"/>
      <c r="M125" s="82"/>
      <c r="N125" s="82"/>
      <c r="O125" s="82"/>
      <c r="P125" s="82"/>
      <c r="Q125" s="82"/>
      <c r="R125" s="82"/>
      <c r="S125" s="82"/>
      <c r="T125" s="82"/>
      <c r="U125" s="82"/>
      <c r="V125" s="82"/>
      <c r="W125" s="82"/>
      <c r="X125" s="82"/>
      <c r="Y125" s="82"/>
      <c r="Z125" s="82"/>
      <c r="AA125" s="82"/>
      <c r="AB125" s="82"/>
      <c r="AC125" s="82"/>
    </row>
    <row r="126" spans="8:29" x14ac:dyDescent="0.25">
      <c r="H126" s="84"/>
      <c r="I126" s="215"/>
      <c r="J126" s="215"/>
      <c r="K126" s="215"/>
      <c r="L126" s="82"/>
      <c r="M126" s="82"/>
      <c r="N126" s="82"/>
      <c r="O126" s="82"/>
      <c r="P126" s="82"/>
      <c r="Q126" s="82"/>
      <c r="R126" s="82"/>
      <c r="S126" s="82"/>
      <c r="T126" s="82"/>
      <c r="U126" s="82"/>
      <c r="V126" s="82"/>
      <c r="W126" s="82"/>
      <c r="X126" s="82"/>
      <c r="Y126" s="82"/>
      <c r="Z126" s="82"/>
      <c r="AA126" s="82"/>
      <c r="AB126" s="82"/>
      <c r="AC126" s="82"/>
    </row>
    <row r="127" spans="8:29" x14ac:dyDescent="0.25">
      <c r="H127" s="84"/>
      <c r="I127" s="215"/>
      <c r="J127" s="215"/>
      <c r="K127" s="215"/>
      <c r="L127" s="82"/>
      <c r="M127" s="82"/>
      <c r="N127" s="82"/>
      <c r="O127" s="82"/>
      <c r="P127" s="82"/>
      <c r="Q127" s="82"/>
      <c r="R127" s="82"/>
      <c r="S127" s="82"/>
      <c r="T127" s="82"/>
      <c r="U127" s="82"/>
      <c r="V127" s="82"/>
      <c r="W127" s="82"/>
      <c r="X127" s="82"/>
      <c r="Y127" s="82"/>
      <c r="Z127" s="82"/>
      <c r="AA127" s="82"/>
      <c r="AB127" s="82"/>
      <c r="AC127" s="82"/>
    </row>
    <row r="128" spans="8:29" x14ac:dyDescent="0.25">
      <c r="H128" s="84"/>
      <c r="I128" s="215"/>
      <c r="J128" s="215"/>
      <c r="K128" s="215"/>
      <c r="L128" s="82"/>
      <c r="M128" s="82"/>
      <c r="N128" s="82"/>
      <c r="O128" s="82"/>
      <c r="P128" s="82"/>
      <c r="Q128" s="82"/>
      <c r="R128" s="82"/>
      <c r="S128" s="82"/>
      <c r="T128" s="82"/>
      <c r="U128" s="82"/>
      <c r="V128" s="82"/>
      <c r="W128" s="82"/>
      <c r="X128" s="82"/>
      <c r="Y128" s="82"/>
      <c r="Z128" s="82"/>
      <c r="AA128" s="82"/>
      <c r="AB128" s="82"/>
      <c r="AC128" s="82"/>
    </row>
    <row r="129" spans="8:29" x14ac:dyDescent="0.25">
      <c r="H129" s="84"/>
      <c r="I129" s="215"/>
      <c r="J129" s="215"/>
      <c r="K129" s="215"/>
      <c r="L129" s="82"/>
      <c r="M129" s="82"/>
      <c r="N129" s="82"/>
      <c r="O129" s="82"/>
      <c r="P129" s="82"/>
      <c r="Q129" s="82"/>
      <c r="R129" s="82"/>
      <c r="S129" s="82"/>
      <c r="T129" s="82"/>
      <c r="U129" s="82"/>
      <c r="V129" s="82"/>
      <c r="W129" s="82"/>
      <c r="X129" s="82"/>
      <c r="Y129" s="82"/>
      <c r="Z129" s="82"/>
      <c r="AA129" s="82"/>
      <c r="AB129" s="82"/>
      <c r="AC129" s="82"/>
    </row>
    <row r="130" spans="8:29" x14ac:dyDescent="0.25">
      <c r="H130" s="84"/>
      <c r="I130" s="215"/>
      <c r="J130" s="215"/>
      <c r="K130" s="215"/>
      <c r="L130" s="82"/>
      <c r="M130" s="82"/>
      <c r="N130" s="82"/>
      <c r="O130" s="82"/>
      <c r="P130" s="82"/>
      <c r="Q130" s="82"/>
      <c r="R130" s="82"/>
      <c r="S130" s="82"/>
      <c r="T130" s="82"/>
      <c r="U130" s="82"/>
      <c r="V130" s="82"/>
      <c r="W130" s="82"/>
      <c r="X130" s="82"/>
      <c r="Y130" s="82"/>
      <c r="Z130" s="82"/>
      <c r="AA130" s="82"/>
      <c r="AB130" s="82"/>
      <c r="AC130" s="82"/>
    </row>
    <row r="131" spans="8:29" x14ac:dyDescent="0.25">
      <c r="H131" s="84"/>
      <c r="I131" s="215"/>
      <c r="J131" s="215"/>
      <c r="K131" s="215"/>
      <c r="L131" s="82"/>
      <c r="M131" s="82"/>
      <c r="N131" s="82"/>
      <c r="O131" s="82"/>
      <c r="P131" s="82"/>
      <c r="Q131" s="82"/>
      <c r="R131" s="82"/>
      <c r="S131" s="82"/>
      <c r="T131" s="82"/>
      <c r="U131" s="82"/>
      <c r="V131" s="82"/>
      <c r="W131" s="82"/>
      <c r="X131" s="82"/>
      <c r="Y131" s="82"/>
      <c r="Z131" s="82"/>
      <c r="AA131" s="82"/>
      <c r="AB131" s="82"/>
      <c r="AC131" s="82"/>
    </row>
    <row r="132" spans="8:29" x14ac:dyDescent="0.25">
      <c r="H132" s="84"/>
      <c r="I132" s="215"/>
      <c r="J132" s="215"/>
      <c r="K132" s="215"/>
      <c r="L132" s="82"/>
      <c r="M132" s="82"/>
      <c r="N132" s="82"/>
      <c r="O132" s="82"/>
      <c r="P132" s="82"/>
      <c r="Q132" s="82"/>
      <c r="R132" s="82"/>
      <c r="S132" s="82"/>
      <c r="T132" s="82"/>
      <c r="U132" s="82"/>
      <c r="V132" s="82"/>
      <c r="W132" s="82"/>
      <c r="X132" s="82"/>
      <c r="Y132" s="82"/>
      <c r="Z132" s="82"/>
      <c r="AA132" s="82"/>
      <c r="AB132" s="82"/>
      <c r="AC132" s="82"/>
    </row>
    <row r="133" spans="8:29" x14ac:dyDescent="0.25">
      <c r="H133" s="84"/>
      <c r="I133" s="215"/>
      <c r="J133" s="215"/>
      <c r="K133" s="215"/>
      <c r="L133" s="82"/>
      <c r="M133" s="82"/>
      <c r="N133" s="82"/>
      <c r="O133" s="82"/>
      <c r="P133" s="82"/>
      <c r="Q133" s="82"/>
      <c r="R133" s="82"/>
      <c r="S133" s="82"/>
      <c r="T133" s="82"/>
      <c r="U133" s="82"/>
      <c r="V133" s="82"/>
      <c r="W133" s="82"/>
      <c r="X133" s="82"/>
      <c r="Y133" s="82"/>
      <c r="Z133" s="82"/>
      <c r="AA133" s="82"/>
      <c r="AB133" s="82"/>
      <c r="AC133" s="82"/>
    </row>
    <row r="134" spans="8:29" x14ac:dyDescent="0.25">
      <c r="H134" s="84"/>
      <c r="I134" s="215"/>
      <c r="J134" s="215"/>
      <c r="K134" s="215"/>
      <c r="L134" s="82"/>
      <c r="M134" s="82"/>
      <c r="N134" s="82"/>
      <c r="O134" s="82"/>
      <c r="P134" s="82"/>
      <c r="Q134" s="82"/>
      <c r="R134" s="82"/>
      <c r="S134" s="82"/>
      <c r="T134" s="82"/>
      <c r="U134" s="82"/>
      <c r="V134" s="82"/>
      <c r="W134" s="82"/>
      <c r="X134" s="82"/>
      <c r="Y134" s="82"/>
      <c r="Z134" s="82"/>
      <c r="AA134" s="82"/>
      <c r="AB134" s="82"/>
      <c r="AC134" s="82"/>
    </row>
    <row r="135" spans="8:29" x14ac:dyDescent="0.25">
      <c r="H135" s="84"/>
      <c r="I135" s="215"/>
      <c r="J135" s="215"/>
      <c r="K135" s="215"/>
      <c r="L135" s="82"/>
      <c r="M135" s="82"/>
      <c r="N135" s="82"/>
      <c r="O135" s="82"/>
      <c r="P135" s="82"/>
      <c r="Q135" s="82"/>
      <c r="R135" s="82"/>
      <c r="S135" s="82"/>
      <c r="T135" s="82"/>
      <c r="U135" s="82"/>
      <c r="V135" s="82"/>
      <c r="W135" s="82"/>
      <c r="X135" s="82"/>
      <c r="Y135" s="82"/>
      <c r="Z135" s="82"/>
      <c r="AA135" s="82"/>
      <c r="AB135" s="82"/>
      <c r="AC135" s="82"/>
    </row>
    <row r="136" spans="8:29" x14ac:dyDescent="0.25">
      <c r="H136" s="84"/>
      <c r="I136" s="215"/>
      <c r="J136" s="215"/>
      <c r="K136" s="215"/>
      <c r="L136" s="82"/>
      <c r="M136" s="82"/>
      <c r="N136" s="82"/>
      <c r="O136" s="82"/>
      <c r="P136" s="82"/>
      <c r="Q136" s="82"/>
      <c r="R136" s="82"/>
      <c r="S136" s="82"/>
      <c r="T136" s="82"/>
      <c r="U136" s="82"/>
      <c r="V136" s="82"/>
      <c r="W136" s="82"/>
      <c r="X136" s="82"/>
      <c r="Y136" s="82"/>
      <c r="Z136" s="82"/>
      <c r="AA136" s="82"/>
      <c r="AB136" s="82"/>
      <c r="AC136" s="82"/>
    </row>
    <row r="137" spans="8:29" x14ac:dyDescent="0.25">
      <c r="H137" s="84"/>
      <c r="I137" s="215"/>
      <c r="J137" s="215"/>
      <c r="K137" s="215"/>
      <c r="L137" s="82"/>
      <c r="M137" s="82"/>
      <c r="N137" s="82"/>
      <c r="O137" s="82"/>
      <c r="P137" s="82"/>
      <c r="Q137" s="82"/>
      <c r="R137" s="82"/>
      <c r="S137" s="82"/>
      <c r="T137" s="82"/>
      <c r="U137" s="82"/>
      <c r="V137" s="82"/>
      <c r="W137" s="82"/>
      <c r="X137" s="82"/>
      <c r="Y137" s="82"/>
      <c r="Z137" s="82"/>
      <c r="AA137" s="82"/>
      <c r="AB137" s="82"/>
      <c r="AC137" s="82"/>
    </row>
    <row r="138" spans="8:29" x14ac:dyDescent="0.25">
      <c r="H138" s="84"/>
      <c r="I138" s="215"/>
      <c r="J138" s="215"/>
      <c r="K138" s="215"/>
      <c r="L138" s="82"/>
      <c r="M138" s="82"/>
      <c r="N138" s="82"/>
      <c r="O138" s="82"/>
      <c r="P138" s="82"/>
      <c r="Q138" s="82"/>
      <c r="R138" s="82"/>
      <c r="S138" s="82"/>
      <c r="T138" s="82"/>
      <c r="U138" s="82"/>
      <c r="V138" s="82"/>
      <c r="W138" s="82"/>
      <c r="X138" s="82"/>
      <c r="Y138" s="82"/>
      <c r="Z138" s="82"/>
      <c r="AA138" s="82"/>
      <c r="AB138" s="82"/>
      <c r="AC138" s="82"/>
    </row>
    <row r="139" spans="8:29" x14ac:dyDescent="0.25">
      <c r="H139" s="84"/>
      <c r="I139" s="215"/>
      <c r="J139" s="215"/>
      <c r="K139" s="215"/>
      <c r="L139" s="82"/>
      <c r="M139" s="82"/>
      <c r="N139" s="82"/>
      <c r="O139" s="82"/>
      <c r="P139" s="82"/>
      <c r="Q139" s="82"/>
      <c r="R139" s="82"/>
      <c r="S139" s="82"/>
      <c r="T139" s="82"/>
      <c r="U139" s="82"/>
      <c r="V139" s="82"/>
      <c r="W139" s="82"/>
      <c r="X139" s="82"/>
      <c r="Y139" s="82"/>
      <c r="Z139" s="82"/>
      <c r="AA139" s="82"/>
      <c r="AB139" s="82"/>
      <c r="AC139" s="82"/>
    </row>
    <row r="140" spans="8:29" x14ac:dyDescent="0.25">
      <c r="H140" s="84"/>
      <c r="I140" s="215"/>
      <c r="J140" s="215"/>
      <c r="K140" s="215"/>
      <c r="L140" s="82"/>
      <c r="M140" s="82"/>
      <c r="N140" s="82"/>
      <c r="O140" s="82"/>
      <c r="P140" s="82"/>
      <c r="Q140" s="82"/>
      <c r="R140" s="82"/>
      <c r="S140" s="82"/>
      <c r="T140" s="82"/>
      <c r="U140" s="82"/>
      <c r="V140" s="82"/>
      <c r="W140" s="82"/>
      <c r="X140" s="82"/>
      <c r="Y140" s="82"/>
      <c r="Z140" s="82"/>
      <c r="AA140" s="82"/>
      <c r="AB140" s="82"/>
      <c r="AC140" s="82"/>
    </row>
    <row r="141" spans="8:29" x14ac:dyDescent="0.25">
      <c r="H141" s="84"/>
      <c r="I141" s="215"/>
      <c r="J141" s="215"/>
      <c r="K141" s="215"/>
      <c r="L141" s="82"/>
      <c r="M141" s="82"/>
      <c r="N141" s="82"/>
      <c r="O141" s="82"/>
      <c r="P141" s="82"/>
      <c r="Q141" s="82"/>
      <c r="R141" s="82"/>
      <c r="S141" s="82"/>
      <c r="T141" s="82"/>
      <c r="U141" s="82"/>
      <c r="V141" s="82"/>
      <c r="W141" s="82"/>
      <c r="X141" s="82"/>
      <c r="Y141" s="82"/>
      <c r="Z141" s="82"/>
      <c r="AA141" s="82"/>
      <c r="AB141" s="82"/>
      <c r="AC141" s="82"/>
    </row>
    <row r="142" spans="8:29" x14ac:dyDescent="0.25">
      <c r="H142" s="84"/>
      <c r="I142" s="215"/>
      <c r="J142" s="215"/>
      <c r="K142" s="215"/>
      <c r="L142" s="82"/>
      <c r="M142" s="82"/>
      <c r="N142" s="82"/>
      <c r="O142" s="82"/>
      <c r="P142" s="82"/>
      <c r="Q142" s="82"/>
      <c r="R142" s="82"/>
      <c r="S142" s="82"/>
      <c r="T142" s="82"/>
      <c r="U142" s="82"/>
      <c r="V142" s="82"/>
      <c r="W142" s="82"/>
      <c r="X142" s="82"/>
      <c r="Y142" s="82"/>
      <c r="Z142" s="82"/>
      <c r="AA142" s="82"/>
      <c r="AB142" s="82"/>
      <c r="AC142" s="82"/>
    </row>
    <row r="143" spans="8:29" x14ac:dyDescent="0.25">
      <c r="H143" s="84"/>
      <c r="I143" s="215"/>
      <c r="J143" s="215"/>
      <c r="K143" s="215"/>
      <c r="L143" s="82"/>
      <c r="M143" s="82"/>
      <c r="N143" s="82"/>
      <c r="O143" s="82"/>
      <c r="P143" s="82"/>
      <c r="Q143" s="82"/>
      <c r="R143" s="82"/>
      <c r="S143" s="82"/>
      <c r="T143" s="82"/>
      <c r="U143" s="82"/>
      <c r="V143" s="82"/>
      <c r="W143" s="82"/>
      <c r="X143" s="82"/>
      <c r="Y143" s="82"/>
      <c r="Z143" s="82"/>
      <c r="AA143" s="82"/>
      <c r="AB143" s="82"/>
      <c r="AC143" s="82"/>
    </row>
    <row r="144" spans="8:29" x14ac:dyDescent="0.25">
      <c r="H144" s="84"/>
      <c r="I144" s="215"/>
      <c r="J144" s="215"/>
      <c r="K144" s="215"/>
      <c r="L144" s="82"/>
      <c r="M144" s="82"/>
      <c r="N144" s="82"/>
      <c r="O144" s="82"/>
      <c r="P144" s="82"/>
      <c r="Q144" s="82"/>
      <c r="R144" s="82"/>
      <c r="S144" s="82"/>
      <c r="T144" s="82"/>
      <c r="U144" s="82"/>
      <c r="V144" s="82"/>
      <c r="W144" s="82"/>
      <c r="X144" s="82"/>
      <c r="Y144" s="82"/>
      <c r="Z144" s="82"/>
      <c r="AA144" s="82"/>
      <c r="AB144" s="82"/>
      <c r="AC144" s="82"/>
    </row>
    <row r="145" spans="8:29" x14ac:dyDescent="0.25">
      <c r="H145" s="84"/>
      <c r="I145" s="215"/>
      <c r="J145" s="215"/>
      <c r="K145" s="215"/>
      <c r="L145" s="82"/>
      <c r="M145" s="82"/>
      <c r="N145" s="82"/>
      <c r="O145" s="82"/>
      <c r="P145" s="82"/>
      <c r="Q145" s="82"/>
      <c r="R145" s="82"/>
      <c r="S145" s="82"/>
      <c r="T145" s="82"/>
      <c r="U145" s="82"/>
      <c r="V145" s="82"/>
      <c r="W145" s="82"/>
      <c r="X145" s="82"/>
      <c r="Y145" s="82"/>
      <c r="Z145" s="82"/>
      <c r="AA145" s="82"/>
      <c r="AB145" s="82"/>
      <c r="AC145" s="82"/>
    </row>
    <row r="146" spans="8:29" x14ac:dyDescent="0.25">
      <c r="H146" s="84"/>
      <c r="I146" s="215"/>
      <c r="J146" s="215"/>
      <c r="K146" s="215"/>
      <c r="L146" s="82"/>
      <c r="M146" s="82"/>
      <c r="N146" s="82"/>
      <c r="O146" s="82"/>
      <c r="P146" s="82"/>
      <c r="Q146" s="82"/>
      <c r="R146" s="82"/>
      <c r="S146" s="82"/>
      <c r="T146" s="82"/>
      <c r="U146" s="82"/>
      <c r="V146" s="82"/>
      <c r="W146" s="82"/>
      <c r="X146" s="82"/>
      <c r="Y146" s="82"/>
      <c r="Z146" s="82"/>
      <c r="AA146" s="82"/>
      <c r="AB146" s="82"/>
      <c r="AC146" s="82"/>
    </row>
    <row r="147" spans="8:29" x14ac:dyDescent="0.25">
      <c r="H147" s="84"/>
      <c r="I147" s="215"/>
      <c r="J147" s="215"/>
      <c r="K147" s="215"/>
      <c r="L147" s="82"/>
      <c r="M147" s="82"/>
      <c r="N147" s="82"/>
      <c r="O147" s="82"/>
      <c r="P147" s="82"/>
      <c r="Q147" s="82"/>
      <c r="R147" s="82"/>
      <c r="S147" s="82"/>
      <c r="T147" s="82"/>
      <c r="U147" s="82"/>
      <c r="V147" s="82"/>
      <c r="W147" s="82"/>
      <c r="X147" s="82"/>
      <c r="Y147" s="82"/>
      <c r="Z147" s="82"/>
      <c r="AA147" s="82"/>
      <c r="AB147" s="82"/>
      <c r="AC147" s="82"/>
    </row>
    <row r="148" spans="8:29" x14ac:dyDescent="0.25">
      <c r="H148" s="84"/>
      <c r="I148" s="215"/>
      <c r="J148" s="215"/>
      <c r="K148" s="215"/>
      <c r="L148" s="82"/>
      <c r="M148" s="82"/>
      <c r="N148" s="82"/>
      <c r="O148" s="82"/>
      <c r="P148" s="82"/>
      <c r="Q148" s="82"/>
      <c r="R148" s="82"/>
      <c r="S148" s="82"/>
      <c r="T148" s="82"/>
      <c r="U148" s="82"/>
      <c r="V148" s="82"/>
      <c r="W148" s="82"/>
      <c r="X148" s="82"/>
      <c r="Y148" s="82"/>
      <c r="Z148" s="82"/>
      <c r="AA148" s="82"/>
      <c r="AB148" s="82"/>
      <c r="AC148" s="82"/>
    </row>
    <row r="149" spans="8:29" x14ac:dyDescent="0.25">
      <c r="H149" s="84"/>
      <c r="I149" s="215"/>
      <c r="J149" s="215"/>
      <c r="K149" s="215"/>
      <c r="L149" s="82"/>
      <c r="M149" s="82"/>
      <c r="N149" s="82"/>
      <c r="O149" s="82"/>
      <c r="P149" s="82"/>
      <c r="Q149" s="82"/>
      <c r="R149" s="82"/>
      <c r="S149" s="82"/>
      <c r="T149" s="82"/>
      <c r="U149" s="82"/>
      <c r="V149" s="82"/>
      <c r="W149" s="82"/>
      <c r="X149" s="82"/>
      <c r="Y149" s="82"/>
      <c r="Z149" s="82"/>
      <c r="AA149" s="82"/>
      <c r="AB149" s="82"/>
      <c r="AC149" s="82"/>
    </row>
    <row r="150" spans="8:29" x14ac:dyDescent="0.25">
      <c r="H150" s="84"/>
      <c r="I150" s="215"/>
      <c r="J150" s="215"/>
      <c r="K150" s="215"/>
      <c r="L150" s="82"/>
      <c r="M150" s="82"/>
      <c r="N150" s="82"/>
      <c r="O150" s="82"/>
      <c r="P150" s="82"/>
      <c r="Q150" s="82"/>
      <c r="R150" s="82"/>
      <c r="S150" s="82"/>
      <c r="T150" s="82"/>
      <c r="U150" s="82"/>
      <c r="V150" s="82"/>
      <c r="W150" s="82"/>
      <c r="X150" s="82"/>
      <c r="Y150" s="82"/>
      <c r="Z150" s="82"/>
      <c r="AA150" s="82"/>
      <c r="AB150" s="82"/>
      <c r="AC150" s="82"/>
    </row>
    <row r="151" spans="8:29" x14ac:dyDescent="0.25">
      <c r="H151" s="84"/>
      <c r="I151" s="215"/>
      <c r="J151" s="215"/>
      <c r="K151" s="215"/>
      <c r="L151" s="82"/>
      <c r="M151" s="82"/>
      <c r="N151" s="82"/>
      <c r="O151" s="82"/>
      <c r="P151" s="82"/>
      <c r="Q151" s="82"/>
      <c r="R151" s="82"/>
      <c r="S151" s="82"/>
      <c r="T151" s="82"/>
      <c r="U151" s="82"/>
      <c r="V151" s="82"/>
      <c r="W151" s="82"/>
      <c r="X151" s="82"/>
      <c r="Y151" s="82"/>
      <c r="Z151" s="82"/>
      <c r="AA151" s="82"/>
      <c r="AB151" s="82"/>
      <c r="AC151" s="82"/>
    </row>
    <row r="152" spans="8:29" x14ac:dyDescent="0.25">
      <c r="H152" s="84"/>
      <c r="I152" s="215"/>
      <c r="J152" s="215"/>
      <c r="K152" s="215"/>
      <c r="L152" s="82"/>
      <c r="M152" s="82"/>
      <c r="N152" s="82"/>
      <c r="O152" s="82"/>
      <c r="P152" s="82"/>
      <c r="Q152" s="82"/>
      <c r="R152" s="82"/>
      <c r="S152" s="82"/>
      <c r="T152" s="82"/>
      <c r="U152" s="82"/>
      <c r="V152" s="82"/>
      <c r="W152" s="82"/>
      <c r="X152" s="82"/>
      <c r="Y152" s="82"/>
      <c r="Z152" s="82"/>
      <c r="AA152" s="82"/>
      <c r="AB152" s="82"/>
      <c r="AC152" s="82"/>
    </row>
    <row r="153" spans="8:29" x14ac:dyDescent="0.25">
      <c r="H153" s="84"/>
      <c r="I153" s="215"/>
      <c r="J153" s="215"/>
      <c r="K153" s="215"/>
      <c r="L153" s="82"/>
      <c r="M153" s="82"/>
      <c r="N153" s="82"/>
      <c r="O153" s="82"/>
      <c r="P153" s="82"/>
      <c r="Q153" s="82"/>
      <c r="R153" s="82"/>
      <c r="S153" s="82"/>
      <c r="T153" s="82"/>
      <c r="U153" s="82"/>
      <c r="V153" s="82"/>
      <c r="W153" s="82"/>
      <c r="X153" s="82"/>
      <c r="Y153" s="82"/>
      <c r="Z153" s="82"/>
      <c r="AA153" s="82"/>
      <c r="AB153" s="82"/>
      <c r="AC153" s="82"/>
    </row>
    <row r="154" spans="8:29" x14ac:dyDescent="0.25">
      <c r="H154" s="84"/>
      <c r="I154" s="215"/>
      <c r="J154" s="215"/>
      <c r="K154" s="215"/>
      <c r="L154" s="82"/>
      <c r="M154" s="82"/>
      <c r="N154" s="82"/>
      <c r="O154" s="82"/>
      <c r="P154" s="82"/>
      <c r="Q154" s="82"/>
      <c r="R154" s="82"/>
      <c r="S154" s="82"/>
      <c r="T154" s="82"/>
      <c r="U154" s="82"/>
      <c r="V154" s="82"/>
      <c r="W154" s="82"/>
      <c r="X154" s="82"/>
      <c r="Y154" s="82"/>
      <c r="Z154" s="82"/>
      <c r="AA154" s="82"/>
      <c r="AB154" s="82"/>
      <c r="AC154" s="82"/>
    </row>
    <row r="155" spans="8:29" x14ac:dyDescent="0.25">
      <c r="H155" s="84"/>
      <c r="I155" s="215"/>
      <c r="J155" s="215"/>
      <c r="K155" s="215"/>
      <c r="L155" s="82"/>
      <c r="M155" s="82"/>
      <c r="N155" s="82"/>
      <c r="O155" s="82"/>
      <c r="P155" s="82"/>
      <c r="Q155" s="82"/>
      <c r="R155" s="82"/>
      <c r="S155" s="82"/>
      <c r="T155" s="82"/>
      <c r="U155" s="82"/>
      <c r="V155" s="82"/>
      <c r="W155" s="82"/>
      <c r="X155" s="82"/>
      <c r="Y155" s="82"/>
      <c r="Z155" s="82"/>
      <c r="AA155" s="82"/>
      <c r="AB155" s="82"/>
      <c r="AC155" s="82"/>
    </row>
    <row r="156" spans="8:29" x14ac:dyDescent="0.25">
      <c r="H156" s="84"/>
      <c r="I156" s="215"/>
      <c r="J156" s="215"/>
      <c r="K156" s="215"/>
      <c r="L156" s="82"/>
      <c r="M156" s="82"/>
      <c r="N156" s="82"/>
      <c r="O156" s="82"/>
      <c r="P156" s="82"/>
      <c r="Q156" s="82"/>
      <c r="R156" s="82"/>
      <c r="S156" s="82"/>
      <c r="T156" s="82"/>
      <c r="U156" s="82"/>
      <c r="V156" s="82"/>
      <c r="W156" s="82"/>
      <c r="X156" s="82"/>
      <c r="Y156" s="82"/>
      <c r="Z156" s="82"/>
      <c r="AA156" s="82"/>
      <c r="AB156" s="82"/>
      <c r="AC156" s="82"/>
    </row>
    <row r="157" spans="8:29" x14ac:dyDescent="0.25">
      <c r="H157" s="84"/>
      <c r="I157" s="215"/>
      <c r="J157" s="215"/>
      <c r="K157" s="215"/>
      <c r="L157" s="82"/>
      <c r="M157" s="82"/>
      <c r="N157" s="82"/>
      <c r="O157" s="82"/>
      <c r="P157" s="82"/>
      <c r="Q157" s="82"/>
      <c r="R157" s="82"/>
      <c r="S157" s="82"/>
      <c r="T157" s="82"/>
      <c r="U157" s="82"/>
      <c r="V157" s="82"/>
      <c r="W157" s="82"/>
      <c r="X157" s="82"/>
      <c r="Y157" s="82"/>
      <c r="Z157" s="82"/>
      <c r="AA157" s="82"/>
      <c r="AB157" s="82"/>
      <c r="AC157" s="82"/>
    </row>
    <row r="158" spans="8:29" x14ac:dyDescent="0.25">
      <c r="H158" s="84"/>
      <c r="I158" s="215"/>
      <c r="J158" s="215"/>
      <c r="K158" s="215"/>
      <c r="L158" s="82"/>
      <c r="M158" s="82"/>
      <c r="N158" s="82"/>
      <c r="O158" s="82"/>
      <c r="P158" s="82"/>
      <c r="Q158" s="82"/>
      <c r="R158" s="82"/>
      <c r="S158" s="82"/>
      <c r="T158" s="82"/>
      <c r="U158" s="82"/>
      <c r="V158" s="82"/>
      <c r="W158" s="82"/>
      <c r="X158" s="82"/>
      <c r="Y158" s="82"/>
      <c r="Z158" s="82"/>
      <c r="AA158" s="82"/>
      <c r="AB158" s="82"/>
      <c r="AC158" s="82"/>
    </row>
    <row r="159" spans="8:29" x14ac:dyDescent="0.25">
      <c r="H159" s="84"/>
      <c r="I159" s="215"/>
      <c r="J159" s="215"/>
      <c r="K159" s="215"/>
      <c r="L159" s="82"/>
      <c r="M159" s="82"/>
      <c r="N159" s="82"/>
      <c r="O159" s="82"/>
      <c r="P159" s="82"/>
      <c r="Q159" s="82"/>
      <c r="R159" s="82"/>
      <c r="S159" s="82"/>
      <c r="T159" s="82"/>
      <c r="U159" s="82"/>
      <c r="V159" s="82"/>
      <c r="W159" s="82"/>
      <c r="X159" s="82"/>
      <c r="Y159" s="82"/>
      <c r="Z159" s="82"/>
      <c r="AA159" s="82"/>
      <c r="AB159" s="82"/>
      <c r="AC159" s="82"/>
    </row>
    <row r="160" spans="8:29" x14ac:dyDescent="0.25">
      <c r="H160" s="84"/>
      <c r="I160" s="215"/>
      <c r="J160" s="215"/>
      <c r="K160" s="215"/>
      <c r="L160" s="82"/>
      <c r="M160" s="82"/>
      <c r="N160" s="82"/>
      <c r="O160" s="82"/>
      <c r="P160" s="82"/>
      <c r="Q160" s="82"/>
      <c r="R160" s="82"/>
      <c r="S160" s="82"/>
      <c r="T160" s="82"/>
      <c r="U160" s="82"/>
      <c r="V160" s="82"/>
      <c r="W160" s="82"/>
      <c r="X160" s="82"/>
      <c r="Y160" s="82"/>
      <c r="Z160" s="82"/>
      <c r="AA160" s="82"/>
      <c r="AB160" s="82"/>
      <c r="AC160" s="82"/>
    </row>
    <row r="161" spans="8:29" x14ac:dyDescent="0.25">
      <c r="H161" s="84"/>
      <c r="I161" s="215"/>
      <c r="J161" s="215"/>
      <c r="K161" s="215"/>
      <c r="L161" s="82"/>
      <c r="M161" s="82"/>
      <c r="N161" s="82"/>
      <c r="O161" s="82"/>
      <c r="P161" s="82"/>
      <c r="Q161" s="82"/>
      <c r="R161" s="82"/>
      <c r="S161" s="82"/>
      <c r="T161" s="82"/>
      <c r="U161" s="82"/>
      <c r="V161" s="82"/>
      <c r="W161" s="82"/>
      <c r="X161" s="82"/>
      <c r="Y161" s="82"/>
      <c r="Z161" s="82"/>
      <c r="AA161" s="82"/>
      <c r="AB161" s="82"/>
      <c r="AC161" s="82"/>
    </row>
    <row r="162" spans="8:29" x14ac:dyDescent="0.25">
      <c r="H162" s="84"/>
      <c r="I162" s="215"/>
      <c r="J162" s="215"/>
      <c r="K162" s="215"/>
      <c r="L162" s="82"/>
      <c r="M162" s="82"/>
      <c r="N162" s="82"/>
      <c r="O162" s="82"/>
      <c r="P162" s="82"/>
      <c r="Q162" s="82"/>
      <c r="R162" s="82"/>
      <c r="S162" s="82"/>
      <c r="T162" s="82"/>
      <c r="U162" s="82"/>
      <c r="V162" s="82"/>
      <c r="W162" s="82"/>
      <c r="X162" s="82"/>
      <c r="Y162" s="82"/>
      <c r="Z162" s="82"/>
      <c r="AA162" s="82"/>
      <c r="AB162" s="82"/>
      <c r="AC162" s="82"/>
    </row>
    <row r="163" spans="8:29" x14ac:dyDescent="0.25">
      <c r="H163" s="84"/>
      <c r="I163" s="215"/>
      <c r="J163" s="215"/>
      <c r="K163" s="215"/>
      <c r="L163" s="82"/>
      <c r="M163" s="82"/>
      <c r="N163" s="82"/>
      <c r="O163" s="82"/>
      <c r="P163" s="82"/>
      <c r="Q163" s="82"/>
      <c r="R163" s="82"/>
      <c r="S163" s="82"/>
      <c r="T163" s="82"/>
      <c r="U163" s="82"/>
      <c r="V163" s="82"/>
      <c r="W163" s="82"/>
      <c r="X163" s="82"/>
      <c r="Y163" s="82"/>
      <c r="Z163" s="82"/>
      <c r="AA163" s="82"/>
      <c r="AB163" s="82"/>
      <c r="AC163" s="82"/>
    </row>
    <row r="164" spans="8:29" x14ac:dyDescent="0.25">
      <c r="H164" s="84"/>
      <c r="I164" s="215"/>
      <c r="J164" s="215"/>
      <c r="K164" s="215"/>
      <c r="L164" s="82"/>
      <c r="M164" s="82"/>
      <c r="N164" s="82"/>
      <c r="O164" s="82"/>
      <c r="P164" s="82"/>
      <c r="Q164" s="82"/>
      <c r="R164" s="82"/>
      <c r="S164" s="82"/>
      <c r="T164" s="82"/>
      <c r="U164" s="82"/>
      <c r="V164" s="82"/>
      <c r="W164" s="82"/>
      <c r="X164" s="82"/>
      <c r="Y164" s="82"/>
      <c r="Z164" s="82"/>
      <c r="AA164" s="82"/>
      <c r="AB164" s="82"/>
      <c r="AC164" s="82"/>
    </row>
    <row r="165" spans="8:29" x14ac:dyDescent="0.25">
      <c r="H165" s="84"/>
      <c r="I165" s="215"/>
      <c r="J165" s="215"/>
      <c r="K165" s="215"/>
      <c r="L165" s="82"/>
      <c r="M165" s="82"/>
      <c r="N165" s="82"/>
      <c r="O165" s="82"/>
      <c r="P165" s="82"/>
      <c r="Q165" s="82"/>
      <c r="R165" s="82"/>
      <c r="S165" s="82"/>
      <c r="T165" s="82"/>
      <c r="U165" s="82"/>
      <c r="V165" s="82"/>
      <c r="W165" s="82"/>
      <c r="X165" s="82"/>
      <c r="Y165" s="82"/>
      <c r="Z165" s="82"/>
      <c r="AA165" s="82"/>
      <c r="AB165" s="82"/>
      <c r="AC165" s="82"/>
    </row>
    <row r="166" spans="8:29" x14ac:dyDescent="0.25">
      <c r="H166" s="84"/>
      <c r="I166" s="215"/>
      <c r="J166" s="215"/>
      <c r="K166" s="215"/>
      <c r="L166" s="82"/>
      <c r="M166" s="82"/>
      <c r="N166" s="82"/>
      <c r="O166" s="82"/>
      <c r="P166" s="82"/>
      <c r="Q166" s="82"/>
      <c r="R166" s="82"/>
      <c r="S166" s="82"/>
      <c r="T166" s="82"/>
      <c r="U166" s="82"/>
      <c r="V166" s="82"/>
      <c r="W166" s="82"/>
      <c r="X166" s="82"/>
      <c r="Y166" s="82"/>
      <c r="Z166" s="82"/>
      <c r="AA166" s="82"/>
      <c r="AB166" s="82"/>
      <c r="AC166" s="82"/>
    </row>
    <row r="167" spans="8:29" x14ac:dyDescent="0.25">
      <c r="H167" s="84"/>
      <c r="I167" s="215"/>
      <c r="J167" s="215"/>
      <c r="K167" s="215"/>
      <c r="L167" s="82"/>
      <c r="M167" s="82"/>
      <c r="N167" s="82"/>
      <c r="O167" s="82"/>
      <c r="P167" s="82"/>
      <c r="Q167" s="82"/>
      <c r="R167" s="82"/>
      <c r="S167" s="82"/>
      <c r="T167" s="82"/>
      <c r="U167" s="82"/>
      <c r="V167" s="82"/>
      <c r="W167" s="82"/>
      <c r="X167" s="82"/>
      <c r="Y167" s="82"/>
      <c r="Z167" s="82"/>
      <c r="AA167" s="82"/>
      <c r="AB167" s="82"/>
      <c r="AC167" s="82"/>
    </row>
    <row r="168" spans="8:29" x14ac:dyDescent="0.25">
      <c r="H168" s="84"/>
      <c r="I168" s="215"/>
      <c r="J168" s="215"/>
      <c r="K168" s="215"/>
      <c r="L168" s="82"/>
      <c r="M168" s="82"/>
      <c r="N168" s="82"/>
      <c r="O168" s="82"/>
      <c r="P168" s="82"/>
      <c r="Q168" s="82"/>
      <c r="R168" s="82"/>
      <c r="S168" s="82"/>
      <c r="T168" s="82"/>
      <c r="U168" s="82"/>
      <c r="V168" s="82"/>
      <c r="W168" s="82"/>
      <c r="X168" s="82"/>
      <c r="Y168" s="82"/>
      <c r="Z168" s="82"/>
      <c r="AA168" s="82"/>
      <c r="AB168" s="82"/>
      <c r="AC168" s="82"/>
    </row>
    <row r="169" spans="8:29" x14ac:dyDescent="0.25">
      <c r="H169" s="84"/>
      <c r="I169" s="215"/>
      <c r="J169" s="215"/>
      <c r="K169" s="215"/>
      <c r="L169" s="82"/>
      <c r="M169" s="82"/>
      <c r="N169" s="82"/>
      <c r="O169" s="82"/>
      <c r="P169" s="82"/>
      <c r="Q169" s="82"/>
      <c r="R169" s="82"/>
      <c r="S169" s="82"/>
      <c r="T169" s="82"/>
      <c r="U169" s="82"/>
      <c r="V169" s="82"/>
      <c r="W169" s="82"/>
      <c r="X169" s="82"/>
      <c r="Y169" s="82"/>
      <c r="Z169" s="82"/>
      <c r="AA169" s="82"/>
      <c r="AB169" s="82"/>
      <c r="AC169" s="82"/>
    </row>
    <row r="170" spans="8:29" x14ac:dyDescent="0.25">
      <c r="H170" s="84"/>
      <c r="I170" s="215"/>
      <c r="J170" s="215"/>
      <c r="K170" s="215"/>
      <c r="L170" s="82"/>
      <c r="M170" s="82"/>
      <c r="N170" s="82"/>
      <c r="O170" s="82"/>
      <c r="P170" s="82"/>
      <c r="Q170" s="82"/>
      <c r="R170" s="82"/>
      <c r="S170" s="82"/>
      <c r="T170" s="82"/>
      <c r="U170" s="82"/>
      <c r="V170" s="82"/>
      <c r="W170" s="82"/>
      <c r="X170" s="82"/>
      <c r="Y170" s="82"/>
      <c r="Z170" s="82"/>
      <c r="AA170" s="82"/>
      <c r="AB170" s="82"/>
      <c r="AC170" s="82"/>
    </row>
    <row r="171" spans="8:29" x14ac:dyDescent="0.25">
      <c r="H171" s="84"/>
      <c r="I171" s="215"/>
      <c r="J171" s="215"/>
      <c r="K171" s="215"/>
      <c r="L171" s="82"/>
      <c r="M171" s="82"/>
      <c r="N171" s="82"/>
      <c r="O171" s="82"/>
      <c r="P171" s="82"/>
      <c r="Q171" s="82"/>
      <c r="R171" s="82"/>
      <c r="S171" s="82"/>
      <c r="T171" s="82"/>
      <c r="U171" s="82"/>
      <c r="V171" s="82"/>
      <c r="W171" s="82"/>
      <c r="X171" s="82"/>
      <c r="Y171" s="82"/>
      <c r="Z171" s="82"/>
      <c r="AA171" s="82"/>
      <c r="AB171" s="82"/>
      <c r="AC171" s="82"/>
    </row>
    <row r="172" spans="8:29" x14ac:dyDescent="0.25">
      <c r="H172" s="84"/>
      <c r="I172" s="215"/>
      <c r="J172" s="215"/>
      <c r="K172" s="215"/>
      <c r="L172" s="82"/>
      <c r="M172" s="82"/>
      <c r="N172" s="82"/>
      <c r="O172" s="82"/>
      <c r="P172" s="82"/>
      <c r="Q172" s="82"/>
      <c r="R172" s="82"/>
      <c r="S172" s="82"/>
      <c r="T172" s="82"/>
      <c r="U172" s="82"/>
      <c r="V172" s="82"/>
      <c r="W172" s="82"/>
      <c r="X172" s="82"/>
      <c r="Y172" s="82"/>
      <c r="Z172" s="82"/>
      <c r="AA172" s="82"/>
      <c r="AB172" s="82"/>
      <c r="AC172" s="82"/>
    </row>
    <row r="173" spans="8:29" x14ac:dyDescent="0.25">
      <c r="H173" s="84"/>
      <c r="I173" s="215"/>
      <c r="J173" s="215"/>
      <c r="K173" s="215"/>
      <c r="L173" s="82"/>
      <c r="M173" s="82"/>
      <c r="N173" s="82"/>
      <c r="O173" s="82"/>
      <c r="P173" s="82"/>
      <c r="Q173" s="82"/>
      <c r="R173" s="82"/>
      <c r="S173" s="82"/>
      <c r="T173" s="82"/>
      <c r="U173" s="82"/>
      <c r="V173" s="82"/>
      <c r="W173" s="82"/>
      <c r="X173" s="82"/>
      <c r="Y173" s="82"/>
      <c r="Z173" s="82"/>
      <c r="AA173" s="82"/>
      <c r="AB173" s="82"/>
      <c r="AC173" s="82"/>
    </row>
    <row r="174" spans="8:29" x14ac:dyDescent="0.25">
      <c r="H174" s="84"/>
      <c r="I174" s="215"/>
      <c r="J174" s="215"/>
      <c r="K174" s="215"/>
      <c r="L174" s="82"/>
      <c r="M174" s="82"/>
      <c r="N174" s="82"/>
      <c r="O174" s="82"/>
      <c r="P174" s="82"/>
      <c r="Q174" s="82"/>
      <c r="R174" s="82"/>
      <c r="S174" s="82"/>
      <c r="T174" s="82"/>
      <c r="U174" s="82"/>
      <c r="V174" s="82"/>
      <c r="W174" s="82"/>
      <c r="X174" s="82"/>
      <c r="Y174" s="82"/>
      <c r="Z174" s="82"/>
      <c r="AA174" s="82"/>
      <c r="AB174" s="82"/>
      <c r="AC174" s="82"/>
    </row>
    <row r="175" spans="8:29" x14ac:dyDescent="0.25">
      <c r="H175" s="84"/>
      <c r="I175" s="215"/>
      <c r="J175" s="215"/>
      <c r="K175" s="215"/>
      <c r="L175" s="82"/>
      <c r="M175" s="82"/>
      <c r="N175" s="82"/>
      <c r="O175" s="82"/>
      <c r="P175" s="82"/>
      <c r="Q175" s="82"/>
      <c r="R175" s="82"/>
      <c r="S175" s="82"/>
      <c r="T175" s="82"/>
      <c r="U175" s="82"/>
      <c r="V175" s="82"/>
      <c r="W175" s="82"/>
      <c r="X175" s="82"/>
      <c r="Y175" s="82"/>
      <c r="Z175" s="82"/>
      <c r="AA175" s="82"/>
      <c r="AB175" s="82"/>
      <c r="AC175" s="82"/>
    </row>
    <row r="176" spans="8:29" x14ac:dyDescent="0.25">
      <c r="H176" s="84"/>
      <c r="I176" s="215"/>
      <c r="J176" s="215"/>
      <c r="K176" s="215"/>
      <c r="L176" s="82"/>
      <c r="M176" s="82"/>
      <c r="N176" s="82"/>
      <c r="O176" s="82"/>
      <c r="P176" s="82"/>
      <c r="Q176" s="82"/>
      <c r="R176" s="82"/>
      <c r="S176" s="82"/>
      <c r="T176" s="82"/>
      <c r="U176" s="82"/>
      <c r="V176" s="82"/>
      <c r="W176" s="82"/>
      <c r="X176" s="82"/>
      <c r="Y176" s="82"/>
      <c r="Z176" s="82"/>
      <c r="AA176" s="82"/>
      <c r="AB176" s="82"/>
      <c r="AC176" s="82"/>
    </row>
    <row r="177" spans="8:29" x14ac:dyDescent="0.25">
      <c r="H177" s="84"/>
      <c r="I177" s="215"/>
      <c r="J177" s="215"/>
      <c r="K177" s="215"/>
      <c r="L177" s="82"/>
      <c r="M177" s="82"/>
      <c r="N177" s="82"/>
      <c r="O177" s="82"/>
      <c r="P177" s="82"/>
      <c r="Q177" s="82"/>
      <c r="R177" s="82"/>
      <c r="S177" s="82"/>
      <c r="T177" s="82"/>
      <c r="U177" s="82"/>
      <c r="V177" s="82"/>
      <c r="W177" s="82"/>
      <c r="X177" s="82"/>
      <c r="Y177" s="82"/>
      <c r="Z177" s="82"/>
      <c r="AA177" s="82"/>
      <c r="AB177" s="82"/>
      <c r="AC177" s="82"/>
    </row>
    <row r="178" spans="8:29" x14ac:dyDescent="0.25">
      <c r="H178" s="84"/>
      <c r="I178" s="215"/>
      <c r="J178" s="215"/>
      <c r="K178" s="215"/>
      <c r="L178" s="82"/>
      <c r="M178" s="82"/>
      <c r="N178" s="82"/>
      <c r="O178" s="82"/>
      <c r="P178" s="82"/>
      <c r="Q178" s="82"/>
      <c r="R178" s="82"/>
      <c r="S178" s="82"/>
      <c r="T178" s="82"/>
      <c r="U178" s="82"/>
      <c r="V178" s="82"/>
      <c r="W178" s="82"/>
      <c r="X178" s="82"/>
      <c r="Y178" s="82"/>
      <c r="Z178" s="82"/>
      <c r="AA178" s="82"/>
      <c r="AB178" s="82"/>
      <c r="AC178" s="82"/>
    </row>
    <row r="179" spans="8:29" x14ac:dyDescent="0.25">
      <c r="H179" s="84"/>
      <c r="I179" s="215"/>
      <c r="J179" s="215"/>
      <c r="K179" s="215"/>
      <c r="L179" s="82"/>
      <c r="M179" s="82"/>
      <c r="N179" s="82"/>
      <c r="O179" s="82"/>
      <c r="P179" s="82"/>
      <c r="Q179" s="82"/>
      <c r="R179" s="82"/>
      <c r="S179" s="82"/>
      <c r="T179" s="82"/>
      <c r="U179" s="82"/>
      <c r="V179" s="82"/>
      <c r="W179" s="82"/>
      <c r="X179" s="82"/>
      <c r="Y179" s="82"/>
      <c r="Z179" s="82"/>
      <c r="AA179" s="82"/>
      <c r="AB179" s="82"/>
      <c r="AC179" s="82"/>
    </row>
    <row r="180" spans="8:29" x14ac:dyDescent="0.25">
      <c r="H180" s="84"/>
      <c r="I180" s="215"/>
      <c r="J180" s="215"/>
      <c r="K180" s="215"/>
      <c r="L180" s="82"/>
      <c r="M180" s="82"/>
      <c r="N180" s="82"/>
      <c r="O180" s="82"/>
      <c r="P180" s="82"/>
      <c r="Q180" s="82"/>
      <c r="R180" s="82"/>
      <c r="S180" s="82"/>
      <c r="T180" s="82"/>
      <c r="U180" s="82"/>
      <c r="V180" s="82"/>
      <c r="W180" s="82"/>
      <c r="X180" s="82"/>
      <c r="Y180" s="82"/>
      <c r="Z180" s="82"/>
      <c r="AA180" s="82"/>
      <c r="AB180" s="82"/>
      <c r="AC180" s="82"/>
    </row>
    <row r="181" spans="8:29" x14ac:dyDescent="0.25">
      <c r="H181" s="84"/>
      <c r="I181" s="215"/>
      <c r="J181" s="215"/>
      <c r="K181" s="215"/>
      <c r="L181" s="82"/>
      <c r="M181" s="82"/>
      <c r="N181" s="82"/>
      <c r="O181" s="82"/>
      <c r="P181" s="82"/>
      <c r="Q181" s="82"/>
      <c r="R181" s="82"/>
      <c r="S181" s="82"/>
      <c r="T181" s="82"/>
      <c r="U181" s="82"/>
      <c r="V181" s="82"/>
      <c r="W181" s="82"/>
      <c r="X181" s="82"/>
      <c r="Y181" s="82"/>
      <c r="Z181" s="82"/>
      <c r="AA181" s="82"/>
      <c r="AB181" s="82"/>
      <c r="AC181" s="82"/>
    </row>
    <row r="182" spans="8:29" x14ac:dyDescent="0.25">
      <c r="H182" s="84"/>
      <c r="I182" s="215"/>
      <c r="J182" s="215"/>
      <c r="K182" s="215"/>
      <c r="L182" s="82"/>
      <c r="M182" s="82"/>
      <c r="N182" s="82"/>
      <c r="O182" s="82"/>
      <c r="P182" s="82"/>
      <c r="Q182" s="82"/>
      <c r="R182" s="82"/>
      <c r="S182" s="82"/>
      <c r="T182" s="82"/>
      <c r="U182" s="82"/>
      <c r="V182" s="82"/>
      <c r="W182" s="82"/>
      <c r="X182" s="82"/>
      <c r="Y182" s="82"/>
      <c r="Z182" s="82"/>
      <c r="AA182" s="82"/>
      <c r="AB182" s="82"/>
      <c r="AC182" s="82"/>
    </row>
    <row r="183" spans="8:29" x14ac:dyDescent="0.25">
      <c r="H183" s="84"/>
      <c r="I183" s="215"/>
      <c r="J183" s="215"/>
      <c r="K183" s="215"/>
      <c r="L183" s="82"/>
      <c r="M183" s="82"/>
      <c r="N183" s="82"/>
      <c r="O183" s="82"/>
      <c r="P183" s="82"/>
      <c r="Q183" s="82"/>
      <c r="R183" s="82"/>
      <c r="S183" s="82"/>
      <c r="T183" s="82"/>
      <c r="U183" s="82"/>
      <c r="V183" s="82"/>
      <c r="W183" s="82"/>
      <c r="X183" s="82"/>
      <c r="Y183" s="82"/>
      <c r="Z183" s="82"/>
      <c r="AA183" s="82"/>
      <c r="AB183" s="82"/>
      <c r="AC183" s="82"/>
    </row>
    <row r="184" spans="8:29" x14ac:dyDescent="0.25">
      <c r="H184" s="84"/>
      <c r="I184" s="215"/>
      <c r="J184" s="215"/>
      <c r="K184" s="215"/>
      <c r="L184" s="82"/>
      <c r="M184" s="82"/>
      <c r="N184" s="82"/>
      <c r="O184" s="82"/>
      <c r="P184" s="82"/>
      <c r="Q184" s="82"/>
      <c r="R184" s="82"/>
      <c r="S184" s="82"/>
      <c r="T184" s="82"/>
      <c r="U184" s="82"/>
      <c r="V184" s="82"/>
      <c r="W184" s="82"/>
      <c r="X184" s="82"/>
      <c r="Y184" s="82"/>
      <c r="Z184" s="82"/>
      <c r="AA184" s="82"/>
      <c r="AB184" s="82"/>
      <c r="AC184" s="82"/>
    </row>
    <row r="185" spans="8:29" x14ac:dyDescent="0.25">
      <c r="H185" s="84"/>
      <c r="I185" s="215"/>
      <c r="J185" s="215"/>
      <c r="K185" s="215"/>
      <c r="L185" s="82"/>
      <c r="M185" s="82"/>
      <c r="N185" s="82"/>
      <c r="O185" s="82"/>
      <c r="P185" s="82"/>
      <c r="Q185" s="82"/>
      <c r="R185" s="82"/>
      <c r="S185" s="82"/>
      <c r="T185" s="82"/>
      <c r="U185" s="82"/>
      <c r="V185" s="82"/>
      <c r="W185" s="82"/>
      <c r="X185" s="82"/>
      <c r="Y185" s="82"/>
      <c r="Z185" s="82"/>
      <c r="AA185" s="82"/>
      <c r="AB185" s="82"/>
      <c r="AC185" s="82"/>
    </row>
    <row r="186" spans="8:29" x14ac:dyDescent="0.25">
      <c r="H186" s="84"/>
      <c r="I186" s="215"/>
      <c r="J186" s="215"/>
      <c r="K186" s="215"/>
      <c r="L186" s="82"/>
      <c r="M186" s="82"/>
      <c r="N186" s="82"/>
      <c r="O186" s="82"/>
      <c r="P186" s="82"/>
      <c r="Q186" s="82"/>
      <c r="R186" s="82"/>
      <c r="S186" s="82"/>
      <c r="T186" s="82"/>
      <c r="U186" s="82"/>
      <c r="V186" s="82"/>
      <c r="W186" s="82"/>
      <c r="X186" s="82"/>
      <c r="Y186" s="82"/>
      <c r="Z186" s="82"/>
      <c r="AA186" s="82"/>
      <c r="AB186" s="82"/>
      <c r="AC186" s="82"/>
    </row>
    <row r="187" spans="8:29" x14ac:dyDescent="0.25">
      <c r="H187" s="84"/>
      <c r="I187" s="215"/>
      <c r="J187" s="215"/>
      <c r="K187" s="215"/>
      <c r="L187" s="82"/>
      <c r="M187" s="82"/>
      <c r="N187" s="82"/>
      <c r="O187" s="82"/>
      <c r="P187" s="82"/>
      <c r="Q187" s="82"/>
      <c r="R187" s="82"/>
      <c r="S187" s="82"/>
      <c r="T187" s="82"/>
      <c r="U187" s="82"/>
      <c r="V187" s="82"/>
      <c r="W187" s="82"/>
      <c r="X187" s="82"/>
      <c r="Y187" s="82"/>
      <c r="Z187" s="82"/>
      <c r="AA187" s="82"/>
      <c r="AB187" s="82"/>
      <c r="AC187" s="82"/>
    </row>
    <row r="188" spans="8:29" x14ac:dyDescent="0.25">
      <c r="H188" s="84"/>
      <c r="I188" s="215"/>
      <c r="J188" s="215"/>
      <c r="K188" s="215"/>
      <c r="L188" s="82"/>
      <c r="M188" s="82"/>
      <c r="N188" s="82"/>
      <c r="O188" s="82"/>
      <c r="P188" s="82"/>
      <c r="Q188" s="82"/>
      <c r="R188" s="82"/>
      <c r="S188" s="82"/>
      <c r="T188" s="82"/>
      <c r="U188" s="82"/>
      <c r="V188" s="82"/>
      <c r="W188" s="82"/>
      <c r="X188" s="82"/>
      <c r="Y188" s="82"/>
      <c r="Z188" s="82"/>
      <c r="AA188" s="82"/>
      <c r="AB188" s="82"/>
      <c r="AC188" s="82"/>
    </row>
    <row r="189" spans="8:29" x14ac:dyDescent="0.25">
      <c r="H189" s="84"/>
      <c r="I189" s="215"/>
      <c r="J189" s="215"/>
      <c r="K189" s="215"/>
      <c r="L189" s="82"/>
      <c r="M189" s="82"/>
      <c r="N189" s="82"/>
      <c r="O189" s="82"/>
      <c r="P189" s="82"/>
      <c r="Q189" s="82"/>
      <c r="R189" s="82"/>
      <c r="S189" s="82"/>
      <c r="T189" s="82"/>
      <c r="U189" s="82"/>
      <c r="V189" s="82"/>
      <c r="W189" s="82"/>
      <c r="X189" s="82"/>
      <c r="Y189" s="82"/>
      <c r="Z189" s="82"/>
      <c r="AA189" s="82"/>
      <c r="AB189" s="82"/>
      <c r="AC189" s="82"/>
    </row>
    <row r="190" spans="8:29" x14ac:dyDescent="0.25">
      <c r="H190" s="84"/>
      <c r="I190" s="215"/>
      <c r="J190" s="215"/>
      <c r="K190" s="215"/>
      <c r="L190" s="82"/>
      <c r="M190" s="82"/>
      <c r="N190" s="82"/>
      <c r="O190" s="82"/>
      <c r="P190" s="82"/>
      <c r="Q190" s="82"/>
      <c r="R190" s="82"/>
      <c r="S190" s="82"/>
      <c r="T190" s="82"/>
      <c r="U190" s="82"/>
      <c r="V190" s="82"/>
      <c r="W190" s="82"/>
      <c r="X190" s="82"/>
      <c r="Y190" s="82"/>
      <c r="Z190" s="82"/>
      <c r="AA190" s="82"/>
      <c r="AB190" s="82"/>
      <c r="AC190" s="82"/>
    </row>
    <row r="191" spans="8:29" x14ac:dyDescent="0.25">
      <c r="H191" s="84"/>
      <c r="I191" s="215"/>
      <c r="J191" s="215"/>
      <c r="K191" s="215"/>
      <c r="L191" s="82"/>
      <c r="M191" s="82"/>
      <c r="N191" s="82"/>
      <c r="O191" s="82"/>
      <c r="P191" s="82"/>
      <c r="Q191" s="82"/>
      <c r="R191" s="82"/>
      <c r="S191" s="82"/>
      <c r="T191" s="82"/>
      <c r="U191" s="82"/>
      <c r="V191" s="82"/>
      <c r="W191" s="82"/>
      <c r="X191" s="82"/>
      <c r="Y191" s="82"/>
      <c r="Z191" s="82"/>
      <c r="AA191" s="82"/>
      <c r="AB191" s="82"/>
      <c r="AC191" s="82"/>
    </row>
    <row r="192" spans="8:29" x14ac:dyDescent="0.25">
      <c r="H192" s="84"/>
      <c r="I192" s="215"/>
      <c r="J192" s="215"/>
      <c r="K192" s="215"/>
      <c r="L192" s="82"/>
      <c r="M192" s="82"/>
      <c r="N192" s="82"/>
      <c r="O192" s="82"/>
      <c r="P192" s="82"/>
      <c r="Q192" s="82"/>
      <c r="R192" s="82"/>
      <c r="S192" s="82"/>
      <c r="T192" s="82"/>
      <c r="U192" s="82"/>
      <c r="V192" s="82"/>
      <c r="W192" s="82"/>
      <c r="X192" s="82"/>
      <c r="Y192" s="82"/>
      <c r="Z192" s="82"/>
      <c r="AA192" s="82"/>
      <c r="AB192" s="82"/>
      <c r="AC192" s="82"/>
    </row>
    <row r="193" spans="8:29" x14ac:dyDescent="0.25">
      <c r="H193" s="84"/>
      <c r="I193" s="215"/>
      <c r="J193" s="215"/>
      <c r="K193" s="215"/>
      <c r="L193" s="82"/>
      <c r="M193" s="82"/>
      <c r="N193" s="82"/>
      <c r="O193" s="82"/>
      <c r="P193" s="82"/>
      <c r="Q193" s="82"/>
      <c r="R193" s="82"/>
      <c r="S193" s="82"/>
      <c r="T193" s="82"/>
      <c r="U193" s="82"/>
      <c r="V193" s="82"/>
      <c r="W193" s="82"/>
      <c r="X193" s="82"/>
      <c r="Y193" s="82"/>
      <c r="Z193" s="82"/>
      <c r="AA193" s="82"/>
      <c r="AB193" s="82"/>
      <c r="AC193" s="82"/>
    </row>
    <row r="194" spans="8:29" x14ac:dyDescent="0.25">
      <c r="H194" s="84"/>
      <c r="I194" s="215"/>
      <c r="J194" s="215"/>
      <c r="K194" s="215"/>
      <c r="L194" s="82"/>
      <c r="M194" s="82"/>
      <c r="N194" s="82"/>
      <c r="O194" s="82"/>
      <c r="P194" s="82"/>
      <c r="Q194" s="82"/>
      <c r="R194" s="82"/>
      <c r="S194" s="82"/>
      <c r="T194" s="82"/>
      <c r="U194" s="82"/>
      <c r="V194" s="82"/>
      <c r="W194" s="82"/>
      <c r="X194" s="82"/>
      <c r="Y194" s="82"/>
      <c r="Z194" s="82"/>
      <c r="AA194" s="82"/>
      <c r="AB194" s="82"/>
      <c r="AC194" s="82"/>
    </row>
    <row r="195" spans="8:29" x14ac:dyDescent="0.25">
      <c r="H195" s="84"/>
      <c r="I195" s="215"/>
      <c r="J195" s="215"/>
      <c r="K195" s="215"/>
      <c r="L195" s="82"/>
      <c r="M195" s="82"/>
      <c r="N195" s="82"/>
      <c r="O195" s="82"/>
      <c r="P195" s="82"/>
      <c r="Q195" s="82"/>
      <c r="R195" s="82"/>
      <c r="S195" s="82"/>
      <c r="T195" s="82"/>
      <c r="U195" s="82"/>
      <c r="V195" s="82"/>
      <c r="W195" s="82"/>
      <c r="X195" s="82"/>
      <c r="Y195" s="82"/>
      <c r="Z195" s="82"/>
      <c r="AA195" s="82"/>
      <c r="AB195" s="82"/>
      <c r="AC195" s="82"/>
    </row>
    <row r="196" spans="8:29" x14ac:dyDescent="0.25">
      <c r="H196" s="84"/>
      <c r="I196" s="215"/>
      <c r="J196" s="215"/>
      <c r="K196" s="215"/>
      <c r="L196" s="82"/>
      <c r="M196" s="82"/>
      <c r="N196" s="82"/>
      <c r="O196" s="82"/>
      <c r="P196" s="82"/>
      <c r="Q196" s="82"/>
      <c r="R196" s="82"/>
      <c r="S196" s="82"/>
      <c r="T196" s="82"/>
      <c r="U196" s="82"/>
      <c r="V196" s="82"/>
      <c r="W196" s="82"/>
      <c r="X196" s="82"/>
      <c r="Y196" s="82"/>
      <c r="Z196" s="82"/>
      <c r="AA196" s="82"/>
      <c r="AB196" s="82"/>
      <c r="AC196" s="82"/>
    </row>
    <row r="197" spans="8:29" x14ac:dyDescent="0.25">
      <c r="H197" s="84"/>
      <c r="I197" s="215"/>
      <c r="J197" s="215"/>
      <c r="K197" s="215"/>
      <c r="L197" s="82"/>
      <c r="M197" s="82"/>
      <c r="N197" s="82"/>
      <c r="O197" s="82"/>
      <c r="P197" s="82"/>
      <c r="Q197" s="82"/>
      <c r="R197" s="82"/>
      <c r="S197" s="82"/>
      <c r="T197" s="82"/>
      <c r="U197" s="82"/>
      <c r="V197" s="82"/>
      <c r="W197" s="82"/>
      <c r="X197" s="82"/>
      <c r="Y197" s="82"/>
      <c r="Z197" s="82"/>
      <c r="AA197" s="82"/>
      <c r="AB197" s="82"/>
      <c r="AC197" s="82"/>
    </row>
    <row r="198" spans="8:29" x14ac:dyDescent="0.25">
      <c r="H198" s="84"/>
      <c r="I198" s="215"/>
      <c r="J198" s="215"/>
      <c r="K198" s="215"/>
      <c r="L198" s="82"/>
      <c r="M198" s="82"/>
      <c r="N198" s="82"/>
      <c r="O198" s="82"/>
      <c r="P198" s="82"/>
      <c r="Q198" s="82"/>
      <c r="R198" s="82"/>
      <c r="S198" s="82"/>
      <c r="T198" s="82"/>
      <c r="U198" s="82"/>
      <c r="V198" s="82"/>
      <c r="W198" s="82"/>
      <c r="X198" s="82"/>
      <c r="Y198" s="82"/>
      <c r="Z198" s="82"/>
      <c r="AA198" s="82"/>
      <c r="AB198" s="82"/>
      <c r="AC198" s="82"/>
    </row>
    <row r="199" spans="8:29" x14ac:dyDescent="0.25">
      <c r="H199" s="84"/>
      <c r="I199" s="215"/>
      <c r="J199" s="215"/>
      <c r="K199" s="215"/>
      <c r="L199" s="82"/>
      <c r="M199" s="82"/>
      <c r="N199" s="82"/>
      <c r="O199" s="82"/>
      <c r="P199" s="82"/>
      <c r="Q199" s="82"/>
      <c r="R199" s="82"/>
      <c r="S199" s="82"/>
      <c r="T199" s="82"/>
      <c r="U199" s="82"/>
      <c r="V199" s="82"/>
      <c r="W199" s="82"/>
      <c r="X199" s="82"/>
      <c r="Y199" s="82"/>
      <c r="Z199" s="82"/>
      <c r="AA199" s="82"/>
      <c r="AB199" s="82"/>
      <c r="AC199" s="82"/>
    </row>
    <row r="200" spans="8:29" x14ac:dyDescent="0.25">
      <c r="H200" s="84"/>
      <c r="I200" s="215"/>
      <c r="J200" s="215"/>
      <c r="K200" s="215"/>
      <c r="L200" s="82"/>
      <c r="M200" s="82"/>
      <c r="N200" s="82"/>
      <c r="O200" s="82"/>
      <c r="P200" s="82"/>
      <c r="Q200" s="82"/>
      <c r="R200" s="82"/>
      <c r="S200" s="82"/>
      <c r="T200" s="82"/>
      <c r="U200" s="82"/>
      <c r="V200" s="82"/>
      <c r="W200" s="82"/>
      <c r="X200" s="82"/>
      <c r="Y200" s="82"/>
      <c r="Z200" s="82"/>
      <c r="AA200" s="82"/>
      <c r="AB200" s="82"/>
      <c r="AC200" s="82"/>
    </row>
    <row r="201" spans="8:29" x14ac:dyDescent="0.25">
      <c r="H201" s="84"/>
      <c r="I201" s="215"/>
      <c r="J201" s="215"/>
      <c r="K201" s="215"/>
      <c r="L201" s="82"/>
      <c r="M201" s="82"/>
      <c r="N201" s="82"/>
      <c r="O201" s="82"/>
      <c r="P201" s="82"/>
      <c r="Q201" s="82"/>
      <c r="R201" s="82"/>
      <c r="S201" s="82"/>
      <c r="T201" s="82"/>
      <c r="U201" s="82"/>
      <c r="V201" s="82"/>
      <c r="W201" s="82"/>
      <c r="X201" s="82"/>
      <c r="Y201" s="82"/>
      <c r="Z201" s="82"/>
      <c r="AA201" s="82"/>
      <c r="AB201" s="82"/>
      <c r="AC201" s="82"/>
    </row>
    <row r="202" spans="8:29" x14ac:dyDescent="0.25">
      <c r="H202" s="84"/>
      <c r="I202" s="215"/>
      <c r="J202" s="215"/>
      <c r="K202" s="215"/>
      <c r="L202" s="82"/>
      <c r="M202" s="82"/>
      <c r="N202" s="82"/>
      <c r="O202" s="82"/>
      <c r="P202" s="82"/>
      <c r="Q202" s="82"/>
      <c r="R202" s="82"/>
      <c r="S202" s="82"/>
      <c r="T202" s="82"/>
      <c r="U202" s="82"/>
      <c r="V202" s="82"/>
      <c r="W202" s="82"/>
      <c r="X202" s="82"/>
      <c r="Y202" s="82"/>
      <c r="Z202" s="82"/>
      <c r="AA202" s="82"/>
      <c r="AB202" s="82"/>
      <c r="AC202" s="82"/>
    </row>
    <row r="203" spans="8:29" x14ac:dyDescent="0.25">
      <c r="H203" s="84"/>
      <c r="I203" s="215"/>
      <c r="J203" s="215"/>
      <c r="K203" s="215"/>
      <c r="L203" s="82"/>
      <c r="M203" s="82"/>
      <c r="N203" s="82"/>
      <c r="O203" s="82"/>
      <c r="P203" s="82"/>
      <c r="Q203" s="82"/>
      <c r="R203" s="82"/>
      <c r="S203" s="82"/>
      <c r="T203" s="82"/>
      <c r="U203" s="82"/>
      <c r="V203" s="82"/>
      <c r="W203" s="82"/>
      <c r="X203" s="82"/>
      <c r="Y203" s="82"/>
      <c r="Z203" s="82"/>
      <c r="AA203" s="82"/>
      <c r="AB203" s="82"/>
      <c r="AC203" s="82"/>
    </row>
    <row r="204" spans="8:29" x14ac:dyDescent="0.25">
      <c r="H204" s="84"/>
      <c r="I204" s="215"/>
      <c r="J204" s="215"/>
      <c r="K204" s="215"/>
      <c r="L204" s="82"/>
      <c r="M204" s="82"/>
      <c r="N204" s="82"/>
      <c r="O204" s="82"/>
      <c r="P204" s="82"/>
      <c r="Q204" s="82"/>
      <c r="R204" s="82"/>
      <c r="S204" s="82"/>
      <c r="T204" s="82"/>
      <c r="U204" s="82"/>
      <c r="V204" s="82"/>
      <c r="W204" s="82"/>
      <c r="X204" s="82"/>
      <c r="Y204" s="82"/>
      <c r="Z204" s="82"/>
      <c r="AA204" s="82"/>
      <c r="AB204" s="82"/>
      <c r="AC204" s="82"/>
    </row>
    <row r="205" spans="8:29" x14ac:dyDescent="0.25">
      <c r="H205" s="84"/>
      <c r="I205" s="215"/>
      <c r="J205" s="215"/>
      <c r="K205" s="215"/>
      <c r="L205" s="82"/>
      <c r="M205" s="82"/>
      <c r="N205" s="82"/>
      <c r="O205" s="82"/>
      <c r="P205" s="82"/>
      <c r="Q205" s="82"/>
      <c r="R205" s="82"/>
      <c r="S205" s="82"/>
      <c r="T205" s="82"/>
      <c r="U205" s="82"/>
      <c r="V205" s="82"/>
      <c r="W205" s="82"/>
      <c r="X205" s="82"/>
      <c r="Y205" s="82"/>
      <c r="Z205" s="82"/>
      <c r="AA205" s="82"/>
      <c r="AB205" s="82"/>
      <c r="AC205" s="82"/>
    </row>
    <row r="206" spans="8:29" x14ac:dyDescent="0.25">
      <c r="H206" s="84"/>
      <c r="I206" s="215"/>
      <c r="J206" s="215"/>
      <c r="K206" s="215"/>
      <c r="L206" s="82"/>
      <c r="M206" s="82"/>
      <c r="N206" s="82"/>
      <c r="O206" s="82"/>
      <c r="P206" s="82"/>
      <c r="Q206" s="82"/>
      <c r="R206" s="82"/>
      <c r="S206" s="82"/>
      <c r="T206" s="82"/>
      <c r="U206" s="82"/>
      <c r="V206" s="82"/>
      <c r="W206" s="82"/>
      <c r="X206" s="82"/>
      <c r="Y206" s="82"/>
      <c r="Z206" s="82"/>
      <c r="AA206" s="82"/>
      <c r="AB206" s="82"/>
      <c r="AC206" s="82"/>
    </row>
    <row r="207" spans="8:29" x14ac:dyDescent="0.25">
      <c r="H207" s="84"/>
      <c r="I207" s="215"/>
      <c r="J207" s="215"/>
      <c r="K207" s="215"/>
      <c r="L207" s="82"/>
      <c r="M207" s="82"/>
      <c r="N207" s="82"/>
      <c r="O207" s="82"/>
      <c r="P207" s="82"/>
      <c r="Q207" s="82"/>
      <c r="R207" s="82"/>
      <c r="S207" s="82"/>
      <c r="T207" s="82"/>
      <c r="U207" s="82"/>
      <c r="V207" s="82"/>
      <c r="W207" s="82"/>
      <c r="X207" s="82"/>
      <c r="Y207" s="82"/>
      <c r="Z207" s="82"/>
      <c r="AA207" s="82"/>
      <c r="AB207" s="82"/>
      <c r="AC207" s="82"/>
    </row>
    <row r="208" spans="8:29" x14ac:dyDescent="0.25">
      <c r="H208" s="84"/>
      <c r="I208" s="215"/>
      <c r="J208" s="215"/>
      <c r="K208" s="215"/>
      <c r="L208" s="82"/>
      <c r="M208" s="82"/>
      <c r="N208" s="82"/>
      <c r="O208" s="82"/>
      <c r="P208" s="82"/>
      <c r="Q208" s="82"/>
      <c r="R208" s="82"/>
      <c r="S208" s="82"/>
      <c r="T208" s="82"/>
      <c r="U208" s="82"/>
      <c r="V208" s="82"/>
      <c r="W208" s="82"/>
      <c r="X208" s="82"/>
      <c r="Y208" s="82"/>
      <c r="Z208" s="82"/>
      <c r="AA208" s="82"/>
      <c r="AB208" s="82"/>
      <c r="AC208" s="82"/>
    </row>
    <row r="209" spans="8:29" x14ac:dyDescent="0.25">
      <c r="H209" s="84"/>
      <c r="I209" s="215"/>
      <c r="J209" s="215"/>
      <c r="K209" s="215"/>
      <c r="L209" s="82"/>
      <c r="M209" s="82"/>
      <c r="N209" s="82"/>
      <c r="O209" s="82"/>
      <c r="P209" s="82"/>
      <c r="Q209" s="82"/>
      <c r="R209" s="82"/>
      <c r="S209" s="82"/>
      <c r="T209" s="82"/>
      <c r="U209" s="82"/>
      <c r="V209" s="82"/>
      <c r="W209" s="82"/>
      <c r="X209" s="82"/>
      <c r="Y209" s="82"/>
      <c r="Z209" s="82"/>
      <c r="AA209" s="82"/>
      <c r="AB209" s="82"/>
      <c r="AC209" s="82"/>
    </row>
    <row r="210" spans="8:29" x14ac:dyDescent="0.25">
      <c r="H210" s="84"/>
      <c r="I210" s="215"/>
      <c r="J210" s="215"/>
      <c r="K210" s="215"/>
      <c r="L210" s="82"/>
      <c r="M210" s="82"/>
      <c r="N210" s="82"/>
      <c r="O210" s="82"/>
      <c r="P210" s="82"/>
      <c r="Q210" s="82"/>
      <c r="R210" s="82"/>
      <c r="S210" s="82"/>
      <c r="T210" s="82"/>
      <c r="U210" s="82"/>
      <c r="V210" s="82"/>
      <c r="W210" s="82"/>
      <c r="X210" s="82"/>
      <c r="Y210" s="82"/>
      <c r="Z210" s="82"/>
      <c r="AA210" s="82"/>
      <c r="AB210" s="82"/>
      <c r="AC210" s="82"/>
    </row>
    <row r="211" spans="8:29" x14ac:dyDescent="0.25">
      <c r="H211" s="84"/>
      <c r="I211" s="215"/>
      <c r="J211" s="215"/>
      <c r="K211" s="215"/>
      <c r="L211" s="82"/>
      <c r="M211" s="82"/>
      <c r="N211" s="82"/>
      <c r="O211" s="82"/>
      <c r="P211" s="82"/>
      <c r="Q211" s="82"/>
      <c r="R211" s="82"/>
      <c r="S211" s="82"/>
      <c r="T211" s="82"/>
      <c r="U211" s="82"/>
      <c r="V211" s="82"/>
      <c r="W211" s="82"/>
      <c r="X211" s="82"/>
      <c r="Y211" s="82"/>
      <c r="Z211" s="82"/>
      <c r="AA211" s="82"/>
      <c r="AB211" s="82"/>
      <c r="AC211" s="82"/>
    </row>
    <row r="212" spans="8:29" x14ac:dyDescent="0.25">
      <c r="H212" s="84"/>
      <c r="I212" s="215"/>
      <c r="J212" s="215"/>
      <c r="K212" s="215"/>
      <c r="L212" s="82"/>
      <c r="M212" s="82"/>
      <c r="N212" s="82"/>
      <c r="O212" s="82"/>
      <c r="P212" s="82"/>
      <c r="Q212" s="82"/>
      <c r="R212" s="82"/>
      <c r="S212" s="82"/>
      <c r="T212" s="82"/>
      <c r="U212" s="82"/>
      <c r="V212" s="82"/>
      <c r="W212" s="82"/>
      <c r="X212" s="82"/>
      <c r="Y212" s="82"/>
      <c r="Z212" s="82"/>
      <c r="AA212" s="82"/>
      <c r="AB212" s="82"/>
      <c r="AC212" s="82"/>
    </row>
    <row r="213" spans="8:29" x14ac:dyDescent="0.25">
      <c r="H213" s="84"/>
      <c r="I213" s="215"/>
      <c r="J213" s="215"/>
      <c r="K213" s="215"/>
      <c r="L213" s="82"/>
      <c r="M213" s="82"/>
      <c r="N213" s="82"/>
      <c r="O213" s="82"/>
      <c r="P213" s="82"/>
      <c r="Q213" s="82"/>
      <c r="R213" s="82"/>
      <c r="S213" s="82"/>
      <c r="T213" s="82"/>
      <c r="U213" s="82"/>
      <c r="V213" s="82"/>
      <c r="W213" s="82"/>
      <c r="X213" s="82"/>
      <c r="Y213" s="82"/>
      <c r="Z213" s="82"/>
      <c r="AA213" s="82"/>
      <c r="AB213" s="82"/>
      <c r="AC213" s="82"/>
    </row>
    <row r="214" spans="8:29" x14ac:dyDescent="0.25">
      <c r="H214" s="84"/>
      <c r="I214" s="215"/>
      <c r="J214" s="215"/>
      <c r="K214" s="215"/>
      <c r="L214" s="82"/>
      <c r="M214" s="82"/>
      <c r="N214" s="82"/>
      <c r="O214" s="82"/>
      <c r="P214" s="82"/>
      <c r="Q214" s="82"/>
      <c r="R214" s="82"/>
      <c r="S214" s="82"/>
      <c r="T214" s="82"/>
      <c r="U214" s="82"/>
      <c r="V214" s="82"/>
      <c r="W214" s="82"/>
      <c r="X214" s="82"/>
      <c r="Y214" s="82"/>
      <c r="Z214" s="82"/>
      <c r="AA214" s="82"/>
      <c r="AB214" s="82"/>
      <c r="AC214" s="82"/>
    </row>
    <row r="215" spans="8:29" x14ac:dyDescent="0.25">
      <c r="H215" s="84"/>
      <c r="I215" s="215"/>
      <c r="J215" s="215"/>
      <c r="K215" s="215"/>
      <c r="L215" s="82"/>
      <c r="M215" s="82"/>
      <c r="N215" s="82"/>
      <c r="O215" s="82"/>
      <c r="P215" s="82"/>
      <c r="Q215" s="82"/>
      <c r="R215" s="82"/>
      <c r="S215" s="82"/>
      <c r="T215" s="82"/>
      <c r="U215" s="82"/>
      <c r="V215" s="82"/>
      <c r="W215" s="82"/>
      <c r="X215" s="82"/>
      <c r="Y215" s="82"/>
      <c r="Z215" s="82"/>
      <c r="AA215" s="82"/>
      <c r="AB215" s="82"/>
      <c r="AC215" s="82"/>
    </row>
    <row r="216" spans="8:29" x14ac:dyDescent="0.25">
      <c r="H216" s="84"/>
      <c r="I216" s="215"/>
      <c r="J216" s="215"/>
      <c r="K216" s="215"/>
      <c r="L216" s="82"/>
      <c r="M216" s="82"/>
      <c r="N216" s="82"/>
      <c r="O216" s="82"/>
      <c r="P216" s="82"/>
      <c r="Q216" s="82"/>
      <c r="R216" s="82"/>
      <c r="S216" s="82"/>
      <c r="T216" s="82"/>
      <c r="U216" s="82"/>
      <c r="V216" s="82"/>
      <c r="W216" s="82"/>
      <c r="X216" s="82"/>
      <c r="Y216" s="82"/>
      <c r="Z216" s="82"/>
      <c r="AA216" s="82"/>
      <c r="AB216" s="82"/>
      <c r="AC216" s="82"/>
    </row>
    <row r="217" spans="8:29" x14ac:dyDescent="0.25">
      <c r="H217" s="84"/>
      <c r="I217" s="215"/>
      <c r="J217" s="215"/>
      <c r="K217" s="215"/>
      <c r="L217" s="82"/>
      <c r="M217" s="82"/>
      <c r="N217" s="82"/>
      <c r="O217" s="82"/>
      <c r="P217" s="82"/>
      <c r="Q217" s="82"/>
      <c r="R217" s="82"/>
      <c r="S217" s="82"/>
      <c r="T217" s="82"/>
      <c r="U217" s="82"/>
      <c r="V217" s="82"/>
      <c r="W217" s="82"/>
      <c r="X217" s="82"/>
      <c r="Y217" s="82"/>
      <c r="Z217" s="82"/>
      <c r="AA217" s="82"/>
      <c r="AB217" s="82"/>
      <c r="AC217" s="82"/>
    </row>
    <row r="218" spans="8:29" x14ac:dyDescent="0.25">
      <c r="H218" s="84"/>
      <c r="I218" s="215"/>
      <c r="J218" s="215"/>
      <c r="K218" s="215"/>
      <c r="L218" s="82"/>
      <c r="M218" s="82"/>
      <c r="N218" s="82"/>
      <c r="O218" s="82"/>
      <c r="P218" s="82"/>
      <c r="Q218" s="82"/>
      <c r="R218" s="82"/>
      <c r="S218" s="82"/>
      <c r="T218" s="82"/>
      <c r="U218" s="82"/>
      <c r="V218" s="82"/>
      <c r="W218" s="82"/>
      <c r="X218" s="82"/>
      <c r="Y218" s="82"/>
      <c r="Z218" s="82"/>
      <c r="AA218" s="82"/>
      <c r="AB218" s="82"/>
      <c r="AC218" s="82"/>
    </row>
    <row r="219" spans="8:29" x14ac:dyDescent="0.25">
      <c r="H219" s="84"/>
      <c r="I219" s="215"/>
      <c r="J219" s="215"/>
      <c r="K219" s="215"/>
      <c r="L219" s="82"/>
      <c r="M219" s="82"/>
      <c r="N219" s="82"/>
      <c r="O219" s="82"/>
      <c r="P219" s="82"/>
      <c r="Q219" s="82"/>
      <c r="R219" s="82"/>
      <c r="S219" s="82"/>
      <c r="T219" s="82"/>
      <c r="U219" s="82"/>
      <c r="V219" s="82"/>
      <c r="W219" s="82"/>
      <c r="X219" s="82"/>
      <c r="Y219" s="82"/>
      <c r="Z219" s="82"/>
      <c r="AA219" s="82"/>
      <c r="AB219" s="82"/>
      <c r="AC219" s="82"/>
    </row>
    <row r="220" spans="8:29" x14ac:dyDescent="0.25">
      <c r="H220" s="84"/>
      <c r="I220" s="215"/>
      <c r="J220" s="215"/>
      <c r="K220" s="215"/>
      <c r="L220" s="82"/>
      <c r="M220" s="82"/>
      <c r="N220" s="82"/>
      <c r="O220" s="82"/>
      <c r="P220" s="82"/>
      <c r="Q220" s="82"/>
      <c r="R220" s="82"/>
      <c r="S220" s="82"/>
      <c r="T220" s="82"/>
      <c r="U220" s="82"/>
      <c r="V220" s="82"/>
      <c r="W220" s="82"/>
      <c r="X220" s="82"/>
      <c r="Y220" s="82"/>
      <c r="Z220" s="82"/>
      <c r="AA220" s="82"/>
      <c r="AB220" s="82"/>
      <c r="AC220" s="82"/>
    </row>
    <row r="221" spans="8:29" x14ac:dyDescent="0.25">
      <c r="H221" s="84"/>
      <c r="I221" s="215"/>
      <c r="J221" s="215"/>
      <c r="K221" s="215"/>
      <c r="L221" s="82"/>
      <c r="M221" s="82"/>
      <c r="N221" s="82"/>
      <c r="O221" s="82"/>
      <c r="P221" s="82"/>
      <c r="Q221" s="82"/>
      <c r="R221" s="82"/>
      <c r="S221" s="82"/>
      <c r="T221" s="82"/>
      <c r="U221" s="82"/>
      <c r="V221" s="82"/>
      <c r="W221" s="82"/>
      <c r="X221" s="82"/>
      <c r="Y221" s="82"/>
      <c r="Z221" s="82"/>
      <c r="AA221" s="82"/>
      <c r="AB221" s="82"/>
      <c r="AC221" s="82"/>
    </row>
    <row r="222" spans="8:29" x14ac:dyDescent="0.25">
      <c r="H222" s="84"/>
      <c r="I222" s="215"/>
      <c r="J222" s="215"/>
      <c r="K222" s="215"/>
      <c r="L222" s="82"/>
      <c r="M222" s="82"/>
      <c r="N222" s="82"/>
      <c r="O222" s="82"/>
      <c r="P222" s="82"/>
      <c r="Q222" s="82"/>
      <c r="R222" s="82"/>
      <c r="S222" s="82"/>
      <c r="T222" s="82"/>
      <c r="U222" s="82"/>
      <c r="V222" s="82"/>
      <c r="W222" s="82"/>
      <c r="X222" s="82"/>
      <c r="Y222" s="82"/>
      <c r="Z222" s="82"/>
      <c r="AA222" s="82"/>
      <c r="AB222" s="82"/>
      <c r="AC222" s="82"/>
    </row>
    <row r="223" spans="8:29" x14ac:dyDescent="0.25">
      <c r="H223" s="84"/>
      <c r="I223" s="215"/>
      <c r="J223" s="215"/>
      <c r="K223" s="215"/>
      <c r="L223" s="82"/>
      <c r="M223" s="82"/>
      <c r="N223" s="82"/>
      <c r="O223" s="82"/>
      <c r="P223" s="82"/>
      <c r="Q223" s="82"/>
      <c r="R223" s="82"/>
      <c r="S223" s="82"/>
      <c r="T223" s="82"/>
      <c r="U223" s="82"/>
      <c r="V223" s="82"/>
      <c r="W223" s="82"/>
      <c r="X223" s="82"/>
      <c r="Y223" s="82"/>
      <c r="Z223" s="82"/>
      <c r="AA223" s="82"/>
      <c r="AB223" s="82"/>
      <c r="AC223" s="82"/>
    </row>
    <row r="224" spans="8:29" x14ac:dyDescent="0.25">
      <c r="H224" s="84"/>
      <c r="I224" s="215"/>
      <c r="J224" s="215"/>
      <c r="K224" s="215"/>
      <c r="L224" s="82"/>
      <c r="M224" s="82"/>
      <c r="N224" s="82"/>
      <c r="O224" s="82"/>
      <c r="P224" s="82"/>
      <c r="Q224" s="82"/>
      <c r="R224" s="82"/>
      <c r="S224" s="82"/>
      <c r="T224" s="82"/>
      <c r="U224" s="82"/>
      <c r="V224" s="82"/>
      <c r="W224" s="82"/>
      <c r="X224" s="82"/>
      <c r="Y224" s="82"/>
      <c r="Z224" s="82"/>
      <c r="AA224" s="82"/>
      <c r="AB224" s="82"/>
      <c r="AC224" s="82"/>
    </row>
    <row r="225" spans="8:29" x14ac:dyDescent="0.25">
      <c r="H225" s="84"/>
      <c r="I225" s="215"/>
      <c r="J225" s="215"/>
      <c r="K225" s="215"/>
      <c r="L225" s="82"/>
      <c r="M225" s="82"/>
      <c r="N225" s="82"/>
      <c r="O225" s="82"/>
      <c r="P225" s="82"/>
      <c r="Q225" s="82"/>
      <c r="R225" s="82"/>
      <c r="S225" s="82"/>
      <c r="T225" s="82"/>
      <c r="U225" s="82"/>
      <c r="V225" s="82"/>
      <c r="W225" s="82"/>
      <c r="X225" s="82"/>
      <c r="Y225" s="82"/>
      <c r="Z225" s="82"/>
      <c r="AA225" s="82"/>
      <c r="AB225" s="82"/>
      <c r="AC225" s="82"/>
    </row>
    <row r="226" spans="8:29" x14ac:dyDescent="0.25">
      <c r="H226" s="84"/>
      <c r="I226" s="215"/>
      <c r="J226" s="215"/>
      <c r="K226" s="215"/>
      <c r="L226" s="82"/>
      <c r="M226" s="82"/>
      <c r="N226" s="82"/>
      <c r="O226" s="82"/>
      <c r="P226" s="82"/>
      <c r="Q226" s="82"/>
      <c r="R226" s="82"/>
      <c r="S226" s="82"/>
      <c r="T226" s="82"/>
      <c r="U226" s="82"/>
      <c r="V226" s="82"/>
      <c r="W226" s="82"/>
      <c r="X226" s="82"/>
      <c r="Y226" s="82"/>
      <c r="Z226" s="82"/>
      <c r="AA226" s="82"/>
      <c r="AB226" s="82"/>
      <c r="AC226" s="82"/>
    </row>
    <row r="227" spans="8:29" x14ac:dyDescent="0.25">
      <c r="H227" s="84"/>
      <c r="I227" s="215"/>
      <c r="J227" s="215"/>
      <c r="K227" s="215"/>
      <c r="L227" s="82"/>
      <c r="M227" s="82"/>
      <c r="N227" s="82"/>
      <c r="O227" s="82"/>
      <c r="P227" s="82"/>
      <c r="Q227" s="82"/>
      <c r="R227" s="82"/>
      <c r="S227" s="82"/>
      <c r="T227" s="82"/>
      <c r="U227" s="82"/>
      <c r="V227" s="82"/>
      <c r="W227" s="82"/>
      <c r="X227" s="82"/>
      <c r="Y227" s="82"/>
      <c r="Z227" s="82"/>
      <c r="AA227" s="82"/>
      <c r="AB227" s="82"/>
      <c r="AC227" s="82"/>
    </row>
    <row r="228" spans="8:29" x14ac:dyDescent="0.25">
      <c r="H228" s="84"/>
      <c r="I228" s="215"/>
      <c r="J228" s="215"/>
      <c r="K228" s="215"/>
      <c r="L228" s="82"/>
      <c r="M228" s="82"/>
      <c r="N228" s="82"/>
      <c r="O228" s="82"/>
      <c r="P228" s="82"/>
      <c r="Q228" s="82"/>
      <c r="R228" s="82"/>
      <c r="S228" s="82"/>
      <c r="T228" s="82"/>
      <c r="U228" s="82"/>
      <c r="V228" s="82"/>
      <c r="W228" s="82"/>
      <c r="X228" s="82"/>
      <c r="Y228" s="82"/>
      <c r="Z228" s="82"/>
      <c r="AA228" s="82"/>
      <c r="AB228" s="82"/>
      <c r="AC228" s="82"/>
    </row>
    <row r="229" spans="8:29" x14ac:dyDescent="0.25">
      <c r="H229" s="84"/>
      <c r="I229" s="215"/>
      <c r="J229" s="215"/>
      <c r="K229" s="215"/>
      <c r="L229" s="82"/>
      <c r="M229" s="82"/>
      <c r="N229" s="82"/>
      <c r="O229" s="82"/>
      <c r="P229" s="82"/>
      <c r="Q229" s="82"/>
      <c r="R229" s="82"/>
      <c r="S229" s="82"/>
      <c r="T229" s="82"/>
      <c r="U229" s="82"/>
      <c r="V229" s="82"/>
      <c r="W229" s="82"/>
      <c r="X229" s="82"/>
      <c r="Y229" s="82"/>
      <c r="Z229" s="82"/>
      <c r="AA229" s="82"/>
      <c r="AB229" s="82"/>
      <c r="AC229" s="82"/>
    </row>
    <row r="230" spans="8:29" x14ac:dyDescent="0.25">
      <c r="H230" s="84"/>
      <c r="I230" s="215"/>
      <c r="J230" s="215"/>
      <c r="K230" s="215"/>
      <c r="L230" s="82"/>
      <c r="M230" s="82"/>
      <c r="N230" s="82"/>
      <c r="O230" s="82"/>
      <c r="P230" s="82"/>
      <c r="Q230" s="82"/>
      <c r="R230" s="82"/>
      <c r="S230" s="82"/>
      <c r="T230" s="82"/>
      <c r="U230" s="82"/>
      <c r="V230" s="82"/>
      <c r="W230" s="82"/>
      <c r="X230" s="82"/>
      <c r="Y230" s="82"/>
      <c r="Z230" s="82"/>
      <c r="AA230" s="82"/>
      <c r="AB230" s="82"/>
      <c r="AC230" s="82"/>
    </row>
    <row r="231" spans="8:29" x14ac:dyDescent="0.25">
      <c r="H231" s="84"/>
      <c r="I231" s="215"/>
      <c r="J231" s="215"/>
      <c r="K231" s="215"/>
      <c r="L231" s="82"/>
      <c r="M231" s="82"/>
      <c r="N231" s="82"/>
      <c r="O231" s="82"/>
      <c r="P231" s="82"/>
      <c r="Q231" s="82"/>
      <c r="R231" s="82"/>
      <c r="S231" s="82"/>
      <c r="T231" s="82"/>
      <c r="U231" s="82"/>
      <c r="V231" s="82"/>
      <c r="W231" s="82"/>
      <c r="X231" s="82"/>
      <c r="Y231" s="82"/>
      <c r="Z231" s="82"/>
      <c r="AA231" s="82"/>
      <c r="AB231" s="82"/>
      <c r="AC231" s="82"/>
    </row>
    <row r="232" spans="8:29" x14ac:dyDescent="0.25">
      <c r="H232" s="84"/>
      <c r="I232" s="215"/>
      <c r="J232" s="215"/>
      <c r="K232" s="215"/>
      <c r="L232" s="82"/>
      <c r="M232" s="82"/>
      <c r="N232" s="82"/>
      <c r="O232" s="82"/>
      <c r="P232" s="82"/>
      <c r="Q232" s="82"/>
      <c r="R232" s="82"/>
      <c r="S232" s="82"/>
      <c r="T232" s="82"/>
      <c r="U232" s="82"/>
      <c r="V232" s="82"/>
      <c r="W232" s="82"/>
      <c r="X232" s="82"/>
      <c r="Y232" s="82"/>
      <c r="Z232" s="82"/>
      <c r="AA232" s="82"/>
      <c r="AB232" s="82"/>
      <c r="AC232" s="82"/>
    </row>
    <row r="233" spans="8:29" x14ac:dyDescent="0.25">
      <c r="H233" s="84"/>
      <c r="I233" s="215"/>
      <c r="J233" s="215"/>
      <c r="K233" s="215"/>
      <c r="L233" s="82"/>
      <c r="M233" s="82"/>
      <c r="N233" s="82"/>
      <c r="O233" s="82"/>
      <c r="P233" s="82"/>
      <c r="Q233" s="82"/>
      <c r="R233" s="82"/>
      <c r="S233" s="82"/>
      <c r="T233" s="82"/>
      <c r="U233" s="82"/>
      <c r="V233" s="82"/>
      <c r="W233" s="82"/>
      <c r="X233" s="82"/>
      <c r="Y233" s="82"/>
      <c r="Z233" s="82"/>
      <c r="AA233" s="82"/>
      <c r="AB233" s="82"/>
      <c r="AC233" s="82"/>
    </row>
    <row r="234" spans="8:29" x14ac:dyDescent="0.25">
      <c r="H234" s="84"/>
      <c r="I234" s="215"/>
      <c r="J234" s="215"/>
      <c r="K234" s="215"/>
      <c r="L234" s="82"/>
      <c r="M234" s="82"/>
      <c r="N234" s="82"/>
      <c r="O234" s="82"/>
      <c r="P234" s="82"/>
      <c r="Q234" s="82"/>
      <c r="R234" s="82"/>
      <c r="S234" s="82"/>
      <c r="T234" s="82"/>
      <c r="U234" s="82"/>
      <c r="V234" s="82"/>
      <c r="W234" s="82"/>
      <c r="X234" s="82"/>
      <c r="Y234" s="82"/>
      <c r="Z234" s="82"/>
      <c r="AA234" s="82"/>
      <c r="AB234" s="82"/>
      <c r="AC234" s="82"/>
    </row>
    <row r="235" spans="8:29" x14ac:dyDescent="0.25">
      <c r="H235" s="84"/>
      <c r="I235" s="215"/>
      <c r="J235" s="215"/>
      <c r="K235" s="215"/>
      <c r="L235" s="82"/>
      <c r="M235" s="82"/>
      <c r="N235" s="82"/>
      <c r="O235" s="82"/>
      <c r="P235" s="82"/>
      <c r="Q235" s="82"/>
      <c r="R235" s="82"/>
      <c r="S235" s="82"/>
      <c r="T235" s="82"/>
      <c r="U235" s="82"/>
      <c r="V235" s="82"/>
      <c r="W235" s="82"/>
      <c r="X235" s="82"/>
      <c r="Y235" s="82"/>
      <c r="Z235" s="82"/>
      <c r="AA235" s="82"/>
      <c r="AB235" s="82"/>
      <c r="AC235" s="82"/>
    </row>
    <row r="236" spans="8:29" x14ac:dyDescent="0.25">
      <c r="H236" s="84"/>
      <c r="I236" s="215"/>
      <c r="J236" s="215"/>
      <c r="K236" s="215"/>
      <c r="L236" s="82"/>
      <c r="M236" s="82"/>
      <c r="N236" s="82"/>
      <c r="O236" s="82"/>
      <c r="P236" s="82"/>
      <c r="Q236" s="82"/>
      <c r="R236" s="82"/>
      <c r="S236" s="82"/>
      <c r="T236" s="82"/>
      <c r="U236" s="82"/>
      <c r="V236" s="82"/>
      <c r="W236" s="82"/>
      <c r="X236" s="82"/>
      <c r="Y236" s="82"/>
      <c r="Z236" s="82"/>
      <c r="AA236" s="82"/>
      <c r="AB236" s="82"/>
      <c r="AC236" s="82"/>
    </row>
    <row r="237" spans="8:29" x14ac:dyDescent="0.25">
      <c r="H237" s="84"/>
      <c r="I237" s="215"/>
      <c r="J237" s="215"/>
      <c r="K237" s="215"/>
      <c r="L237" s="82"/>
      <c r="M237" s="82"/>
      <c r="N237" s="82"/>
      <c r="O237" s="82"/>
      <c r="P237" s="82"/>
      <c r="Q237" s="82"/>
      <c r="R237" s="82"/>
      <c r="S237" s="82"/>
      <c r="T237" s="82"/>
      <c r="U237" s="82"/>
      <c r="V237" s="82"/>
      <c r="W237" s="82"/>
      <c r="X237" s="82"/>
      <c r="Y237" s="82"/>
      <c r="Z237" s="82"/>
      <c r="AA237" s="82"/>
      <c r="AB237" s="82"/>
      <c r="AC237" s="82"/>
    </row>
    <row r="238" spans="8:29" x14ac:dyDescent="0.25">
      <c r="H238" s="84"/>
      <c r="I238" s="215"/>
      <c r="J238" s="215"/>
      <c r="K238" s="215"/>
      <c r="L238" s="82"/>
      <c r="M238" s="82"/>
      <c r="N238" s="82"/>
      <c r="O238" s="82"/>
      <c r="P238" s="82"/>
      <c r="Q238" s="82"/>
      <c r="R238" s="82"/>
      <c r="S238" s="82"/>
      <c r="T238" s="82"/>
      <c r="U238" s="82"/>
      <c r="V238" s="82"/>
      <c r="W238" s="82"/>
      <c r="X238" s="82"/>
      <c r="Y238" s="82"/>
      <c r="Z238" s="82"/>
      <c r="AA238" s="82"/>
      <c r="AB238" s="82"/>
      <c r="AC238" s="82"/>
    </row>
    <row r="239" spans="8:29" x14ac:dyDescent="0.25">
      <c r="H239" s="84"/>
      <c r="I239" s="215"/>
      <c r="J239" s="215"/>
      <c r="K239" s="215"/>
      <c r="L239" s="82"/>
      <c r="M239" s="82"/>
      <c r="N239" s="82"/>
      <c r="O239" s="82"/>
      <c r="P239" s="82"/>
      <c r="Q239" s="82"/>
      <c r="R239" s="82"/>
      <c r="S239" s="82"/>
      <c r="T239" s="82"/>
      <c r="U239" s="82"/>
      <c r="V239" s="82"/>
      <c r="W239" s="82"/>
      <c r="X239" s="82"/>
      <c r="Y239" s="82"/>
      <c r="Z239" s="82"/>
      <c r="AA239" s="82"/>
      <c r="AB239" s="82"/>
      <c r="AC239" s="82"/>
    </row>
    <row r="240" spans="8:29" x14ac:dyDescent="0.25">
      <c r="H240" s="84"/>
      <c r="I240" s="215"/>
      <c r="J240" s="215"/>
      <c r="K240" s="215"/>
      <c r="L240" s="82"/>
      <c r="M240" s="82"/>
      <c r="N240" s="82"/>
      <c r="O240" s="82"/>
      <c r="P240" s="82"/>
      <c r="Q240" s="82"/>
      <c r="R240" s="82"/>
      <c r="S240" s="82"/>
      <c r="T240" s="82"/>
      <c r="U240" s="82"/>
      <c r="V240" s="82"/>
      <c r="W240" s="82"/>
      <c r="X240" s="82"/>
      <c r="Y240" s="82"/>
      <c r="Z240" s="82"/>
      <c r="AA240" s="82"/>
      <c r="AB240" s="82"/>
      <c r="AC240" s="82"/>
    </row>
    <row r="241" spans="8:29" x14ac:dyDescent="0.25">
      <c r="H241" s="84"/>
      <c r="I241" s="215"/>
      <c r="J241" s="215"/>
      <c r="K241" s="215"/>
      <c r="L241" s="82"/>
      <c r="M241" s="82"/>
      <c r="N241" s="82"/>
      <c r="O241" s="82"/>
      <c r="P241" s="82"/>
      <c r="Q241" s="82"/>
      <c r="R241" s="82"/>
      <c r="S241" s="82"/>
      <c r="T241" s="82"/>
      <c r="U241" s="82"/>
      <c r="V241" s="82"/>
      <c r="W241" s="82"/>
      <c r="X241" s="82"/>
      <c r="Y241" s="82"/>
      <c r="Z241" s="82"/>
      <c r="AA241" s="82"/>
      <c r="AB241" s="82"/>
      <c r="AC241" s="82"/>
    </row>
    <row r="242" spans="8:29" x14ac:dyDescent="0.25">
      <c r="H242" s="84"/>
      <c r="I242" s="215"/>
      <c r="J242" s="215"/>
      <c r="K242" s="215"/>
      <c r="L242" s="82"/>
      <c r="M242" s="82"/>
      <c r="N242" s="82"/>
      <c r="O242" s="82"/>
      <c r="P242" s="82"/>
      <c r="Q242" s="82"/>
      <c r="R242" s="82"/>
      <c r="S242" s="82"/>
      <c r="T242" s="82"/>
      <c r="U242" s="82"/>
      <c r="V242" s="82"/>
      <c r="W242" s="82"/>
      <c r="X242" s="82"/>
      <c r="Y242" s="82"/>
      <c r="Z242" s="82"/>
      <c r="AA242" s="82"/>
      <c r="AB242" s="82"/>
      <c r="AC242" s="82"/>
    </row>
    <row r="243" spans="8:29" x14ac:dyDescent="0.25">
      <c r="H243" s="84"/>
      <c r="I243" s="215"/>
      <c r="J243" s="215"/>
      <c r="K243" s="215"/>
      <c r="L243" s="82"/>
      <c r="M243" s="82"/>
      <c r="N243" s="82"/>
      <c r="O243" s="82"/>
      <c r="P243" s="82"/>
      <c r="Q243" s="82"/>
      <c r="R243" s="82"/>
      <c r="S243" s="82"/>
      <c r="T243" s="82"/>
      <c r="U243" s="82"/>
      <c r="V243" s="82"/>
      <c r="W243" s="82"/>
      <c r="X243" s="82"/>
      <c r="Y243" s="82"/>
      <c r="Z243" s="82"/>
      <c r="AA243" s="82"/>
      <c r="AB243" s="82"/>
      <c r="AC243" s="82"/>
    </row>
    <row r="244" spans="8:29" x14ac:dyDescent="0.25">
      <c r="H244" s="84"/>
      <c r="I244" s="215"/>
      <c r="J244" s="215"/>
      <c r="K244" s="215"/>
      <c r="L244" s="82"/>
      <c r="M244" s="82"/>
      <c r="N244" s="82"/>
      <c r="O244" s="82"/>
      <c r="P244" s="82"/>
      <c r="Q244" s="82"/>
      <c r="R244" s="82"/>
      <c r="S244" s="82"/>
      <c r="T244" s="82"/>
      <c r="U244" s="82"/>
      <c r="V244" s="82"/>
      <c r="W244" s="82"/>
      <c r="X244" s="82"/>
      <c r="Y244" s="82"/>
      <c r="Z244" s="82"/>
      <c r="AA244" s="82"/>
      <c r="AB244" s="82"/>
      <c r="AC244" s="82"/>
    </row>
    <row r="245" spans="8:29" x14ac:dyDescent="0.25">
      <c r="H245" s="84"/>
      <c r="I245" s="215"/>
      <c r="J245" s="215"/>
      <c r="K245" s="215"/>
      <c r="L245" s="82"/>
      <c r="M245" s="82"/>
      <c r="N245" s="82"/>
      <c r="O245" s="82"/>
      <c r="P245" s="82"/>
      <c r="Q245" s="82"/>
      <c r="R245" s="82"/>
      <c r="S245" s="82"/>
      <c r="T245" s="82"/>
      <c r="U245" s="82"/>
      <c r="V245" s="82"/>
      <c r="W245" s="82"/>
      <c r="X245" s="82"/>
      <c r="Y245" s="82"/>
      <c r="Z245" s="82"/>
      <c r="AA245" s="82"/>
      <c r="AB245" s="82"/>
      <c r="AC245" s="82"/>
    </row>
    <row r="246" spans="8:29" x14ac:dyDescent="0.25">
      <c r="H246" s="84"/>
      <c r="I246" s="215"/>
      <c r="J246" s="215"/>
      <c r="K246" s="215"/>
      <c r="L246" s="82"/>
      <c r="M246" s="82"/>
      <c r="N246" s="82"/>
      <c r="O246" s="82"/>
      <c r="P246" s="82"/>
      <c r="Q246" s="82"/>
      <c r="R246" s="82"/>
      <c r="S246" s="82"/>
      <c r="T246" s="82"/>
      <c r="U246" s="82"/>
      <c r="V246" s="82"/>
      <c r="W246" s="82"/>
      <c r="X246" s="82"/>
      <c r="Y246" s="82"/>
      <c r="Z246" s="82"/>
      <c r="AA246" s="82"/>
      <c r="AB246" s="82"/>
      <c r="AC246" s="82"/>
    </row>
    <row r="247" spans="8:29" x14ac:dyDescent="0.25">
      <c r="H247" s="84"/>
      <c r="I247" s="215"/>
      <c r="J247" s="215"/>
      <c r="K247" s="215"/>
      <c r="L247" s="82"/>
      <c r="M247" s="82"/>
      <c r="N247" s="82"/>
      <c r="O247" s="82"/>
      <c r="P247" s="82"/>
      <c r="Q247" s="82"/>
      <c r="R247" s="82"/>
      <c r="S247" s="82"/>
      <c r="T247" s="82"/>
      <c r="U247" s="82"/>
      <c r="V247" s="82"/>
      <c r="W247" s="82"/>
      <c r="X247" s="82"/>
      <c r="Y247" s="82"/>
      <c r="Z247" s="82"/>
      <c r="AA247" s="82"/>
      <c r="AB247" s="82"/>
      <c r="AC247" s="82"/>
    </row>
    <row r="248" spans="8:29" x14ac:dyDescent="0.25">
      <c r="H248" s="84"/>
      <c r="I248" s="215"/>
      <c r="J248" s="215"/>
      <c r="K248" s="215"/>
      <c r="L248" s="82"/>
      <c r="M248" s="82"/>
      <c r="N248" s="82"/>
      <c r="O248" s="82"/>
      <c r="P248" s="82"/>
      <c r="Q248" s="82"/>
      <c r="R248" s="82"/>
      <c r="S248" s="82"/>
      <c r="T248" s="82"/>
      <c r="U248" s="82"/>
      <c r="V248" s="82"/>
      <c r="W248" s="82"/>
      <c r="X248" s="82"/>
      <c r="Y248" s="82"/>
      <c r="Z248" s="82"/>
      <c r="AA248" s="82"/>
      <c r="AB248" s="82"/>
      <c r="AC248" s="82"/>
    </row>
    <row r="249" spans="8:29" x14ac:dyDescent="0.25">
      <c r="H249" s="84"/>
      <c r="I249" s="215"/>
      <c r="J249" s="215"/>
      <c r="K249" s="215"/>
      <c r="L249" s="82"/>
      <c r="M249" s="82"/>
      <c r="N249" s="82"/>
      <c r="O249" s="82"/>
      <c r="P249" s="82"/>
      <c r="Q249" s="82"/>
      <c r="R249" s="82"/>
      <c r="S249" s="82"/>
      <c r="T249" s="82"/>
      <c r="U249" s="82"/>
      <c r="V249" s="82"/>
      <c r="W249" s="82"/>
      <c r="X249" s="82"/>
      <c r="Y249" s="82"/>
      <c r="Z249" s="82"/>
      <c r="AA249" s="82"/>
      <c r="AB249" s="82"/>
      <c r="AC249" s="82"/>
    </row>
    <row r="250" spans="8:29" x14ac:dyDescent="0.25">
      <c r="H250" s="84"/>
      <c r="I250" s="215"/>
      <c r="J250" s="215"/>
      <c r="K250" s="215"/>
      <c r="L250" s="82"/>
      <c r="M250" s="82"/>
      <c r="N250" s="82"/>
      <c r="O250" s="82"/>
      <c r="P250" s="82"/>
      <c r="Q250" s="82"/>
      <c r="R250" s="82"/>
      <c r="S250" s="82"/>
      <c r="T250" s="82"/>
      <c r="U250" s="82"/>
      <c r="V250" s="82"/>
      <c r="W250" s="82"/>
      <c r="X250" s="82"/>
      <c r="Y250" s="82"/>
      <c r="Z250" s="82"/>
      <c r="AA250" s="82"/>
      <c r="AB250" s="82"/>
      <c r="AC250" s="82"/>
    </row>
    <row r="251" spans="8:29" x14ac:dyDescent="0.25">
      <c r="H251" s="84"/>
      <c r="I251" s="215"/>
      <c r="J251" s="215"/>
      <c r="K251" s="215"/>
      <c r="L251" s="82"/>
      <c r="M251" s="82"/>
      <c r="N251" s="82"/>
      <c r="O251" s="82"/>
      <c r="P251" s="82"/>
      <c r="Q251" s="82"/>
      <c r="R251" s="82"/>
      <c r="S251" s="82"/>
      <c r="T251" s="82"/>
      <c r="U251" s="82"/>
      <c r="V251" s="82"/>
      <c r="W251" s="82"/>
      <c r="X251" s="82"/>
      <c r="Y251" s="82"/>
      <c r="Z251" s="82"/>
      <c r="AA251" s="82"/>
      <c r="AB251" s="82"/>
      <c r="AC251" s="82"/>
    </row>
    <row r="252" spans="8:29" x14ac:dyDescent="0.25">
      <c r="H252" s="84"/>
      <c r="I252" s="215"/>
      <c r="J252" s="215"/>
      <c r="K252" s="215"/>
      <c r="L252" s="82"/>
      <c r="M252" s="82"/>
      <c r="N252" s="82"/>
      <c r="O252" s="82"/>
      <c r="P252" s="82"/>
      <c r="Q252" s="82"/>
      <c r="R252" s="82"/>
      <c r="S252" s="82"/>
      <c r="T252" s="82"/>
      <c r="U252" s="82"/>
      <c r="V252" s="82"/>
      <c r="W252" s="82"/>
      <c r="X252" s="82"/>
      <c r="Y252" s="82"/>
      <c r="Z252" s="82"/>
      <c r="AA252" s="82"/>
      <c r="AB252" s="82"/>
      <c r="AC252" s="82"/>
    </row>
    <row r="253" spans="8:29" x14ac:dyDescent="0.25">
      <c r="H253" s="84"/>
      <c r="I253" s="215"/>
      <c r="J253" s="215"/>
      <c r="K253" s="215"/>
      <c r="L253" s="82"/>
      <c r="M253" s="82"/>
      <c r="N253" s="82"/>
      <c r="O253" s="82"/>
      <c r="P253" s="82"/>
      <c r="Q253" s="82"/>
      <c r="R253" s="82"/>
      <c r="S253" s="82"/>
      <c r="T253" s="82"/>
      <c r="U253" s="82"/>
      <c r="V253" s="82"/>
      <c r="W253" s="82"/>
      <c r="X253" s="82"/>
      <c r="Y253" s="82"/>
      <c r="Z253" s="82"/>
      <c r="AA253" s="82"/>
      <c r="AB253" s="82"/>
      <c r="AC253" s="82"/>
    </row>
    <row r="254" spans="8:29" x14ac:dyDescent="0.25">
      <c r="H254" s="84"/>
      <c r="I254" s="215"/>
      <c r="J254" s="215"/>
      <c r="K254" s="215"/>
      <c r="L254" s="82"/>
      <c r="M254" s="82"/>
      <c r="N254" s="82"/>
      <c r="O254" s="82"/>
      <c r="P254" s="82"/>
      <c r="Q254" s="82"/>
      <c r="R254" s="82"/>
      <c r="S254" s="82"/>
      <c r="T254" s="82"/>
      <c r="U254" s="82"/>
      <c r="V254" s="82"/>
      <c r="W254" s="82"/>
      <c r="X254" s="82"/>
      <c r="Y254" s="82"/>
      <c r="Z254" s="82"/>
      <c r="AA254" s="82"/>
      <c r="AB254" s="82"/>
      <c r="AC254" s="82"/>
    </row>
    <row r="255" spans="8:29" x14ac:dyDescent="0.25">
      <c r="H255" s="84"/>
      <c r="I255" s="215"/>
      <c r="J255" s="215"/>
      <c r="K255" s="215"/>
      <c r="L255" s="82"/>
      <c r="M255" s="82"/>
      <c r="N255" s="82"/>
      <c r="O255" s="82"/>
      <c r="P255" s="82"/>
      <c r="Q255" s="82"/>
      <c r="R255" s="82"/>
      <c r="S255" s="82"/>
      <c r="T255" s="82"/>
      <c r="U255" s="82"/>
      <c r="V255" s="82"/>
      <c r="W255" s="82"/>
      <c r="X255" s="82"/>
      <c r="Y255" s="82"/>
      <c r="Z255" s="82"/>
      <c r="AA255" s="82"/>
      <c r="AB255" s="82"/>
      <c r="AC255" s="82"/>
    </row>
    <row r="256" spans="8:29" x14ac:dyDescent="0.25">
      <c r="H256" s="84"/>
      <c r="I256" s="215"/>
      <c r="J256" s="215"/>
      <c r="K256" s="215"/>
      <c r="L256" s="82"/>
      <c r="M256" s="82"/>
      <c r="N256" s="82"/>
      <c r="O256" s="82"/>
      <c r="P256" s="82"/>
      <c r="Q256" s="82"/>
      <c r="R256" s="82"/>
      <c r="S256" s="82"/>
      <c r="T256" s="82"/>
      <c r="U256" s="82"/>
      <c r="V256" s="82"/>
      <c r="W256" s="82"/>
      <c r="X256" s="82"/>
      <c r="Y256" s="82"/>
      <c r="Z256" s="82"/>
      <c r="AA256" s="82"/>
      <c r="AB256" s="82"/>
      <c r="AC256" s="82"/>
    </row>
    <row r="257" spans="8:29" x14ac:dyDescent="0.25">
      <c r="H257" s="84"/>
      <c r="I257" s="215"/>
      <c r="J257" s="215"/>
      <c r="K257" s="215"/>
      <c r="L257" s="82"/>
      <c r="M257" s="82"/>
      <c r="N257" s="82"/>
      <c r="O257" s="82"/>
      <c r="P257" s="82"/>
      <c r="Q257" s="82"/>
      <c r="R257" s="82"/>
      <c r="S257" s="82"/>
      <c r="T257" s="82"/>
      <c r="U257" s="82"/>
      <c r="V257" s="82"/>
      <c r="W257" s="82"/>
      <c r="X257" s="82"/>
      <c r="Y257" s="82"/>
      <c r="Z257" s="82"/>
      <c r="AA257" s="82"/>
      <c r="AB257" s="82"/>
      <c r="AC257" s="82"/>
    </row>
    <row r="258" spans="8:29" x14ac:dyDescent="0.25">
      <c r="H258" s="84"/>
      <c r="I258" s="215"/>
      <c r="J258" s="215"/>
      <c r="K258" s="215"/>
      <c r="L258" s="82"/>
      <c r="M258" s="82"/>
      <c r="N258" s="82"/>
      <c r="O258" s="82"/>
      <c r="P258" s="82"/>
      <c r="Q258" s="82"/>
      <c r="R258" s="82"/>
      <c r="S258" s="82"/>
      <c r="T258" s="82"/>
      <c r="U258" s="82"/>
      <c r="V258" s="82"/>
      <c r="W258" s="82"/>
      <c r="X258" s="82"/>
      <c r="Y258" s="82"/>
      <c r="Z258" s="82"/>
      <c r="AA258" s="82"/>
      <c r="AB258" s="82"/>
      <c r="AC258" s="82"/>
    </row>
    <row r="259" spans="8:29" x14ac:dyDescent="0.25">
      <c r="H259" s="84"/>
      <c r="I259" s="215"/>
      <c r="J259" s="215"/>
      <c r="K259" s="215"/>
      <c r="L259" s="82"/>
      <c r="M259" s="82"/>
      <c r="N259" s="82"/>
      <c r="O259" s="82"/>
      <c r="P259" s="82"/>
      <c r="Q259" s="82"/>
      <c r="R259" s="82"/>
      <c r="S259" s="82"/>
      <c r="T259" s="82"/>
      <c r="U259" s="82"/>
      <c r="V259" s="82"/>
      <c r="W259" s="82"/>
      <c r="X259" s="82"/>
      <c r="Y259" s="82"/>
      <c r="Z259" s="82"/>
      <c r="AA259" s="82"/>
      <c r="AB259" s="82"/>
      <c r="AC259" s="82"/>
    </row>
    <row r="260" spans="8:29" x14ac:dyDescent="0.25">
      <c r="H260" s="84"/>
      <c r="I260" s="215"/>
      <c r="J260" s="215"/>
      <c r="K260" s="215"/>
      <c r="L260" s="82"/>
      <c r="M260" s="82"/>
      <c r="N260" s="82"/>
      <c r="O260" s="82"/>
      <c r="P260" s="82"/>
      <c r="Q260" s="82"/>
      <c r="R260" s="82"/>
      <c r="S260" s="82"/>
      <c r="T260" s="82"/>
      <c r="U260" s="82"/>
      <c r="V260" s="82"/>
      <c r="W260" s="82"/>
      <c r="X260" s="82"/>
      <c r="Y260" s="82"/>
      <c r="Z260" s="82"/>
      <c r="AA260" s="82"/>
      <c r="AB260" s="82"/>
      <c r="AC260" s="82"/>
    </row>
    <row r="261" spans="8:29" x14ac:dyDescent="0.25">
      <c r="H261" s="84"/>
      <c r="I261" s="215"/>
      <c r="J261" s="215"/>
      <c r="K261" s="215"/>
      <c r="L261" s="82"/>
      <c r="M261" s="82"/>
      <c r="N261" s="82"/>
      <c r="O261" s="82"/>
      <c r="P261" s="82"/>
      <c r="Q261" s="82"/>
      <c r="R261" s="82"/>
      <c r="S261" s="82"/>
      <c r="T261" s="82"/>
      <c r="U261" s="82"/>
      <c r="V261" s="82"/>
      <c r="W261" s="82"/>
      <c r="X261" s="82"/>
      <c r="Y261" s="82"/>
      <c r="Z261" s="82"/>
      <c r="AA261" s="82"/>
      <c r="AB261" s="82"/>
      <c r="AC261" s="82"/>
    </row>
    <row r="262" spans="8:29" x14ac:dyDescent="0.25">
      <c r="H262" s="84"/>
      <c r="I262" s="215"/>
      <c r="J262" s="215"/>
      <c r="K262" s="215"/>
      <c r="L262" s="82"/>
      <c r="M262" s="82"/>
      <c r="N262" s="82"/>
      <c r="O262" s="82"/>
      <c r="P262" s="82"/>
      <c r="Q262" s="82"/>
      <c r="R262" s="82"/>
      <c r="S262" s="82"/>
      <c r="T262" s="82"/>
      <c r="U262" s="82"/>
      <c r="V262" s="82"/>
      <c r="W262" s="82"/>
      <c r="X262" s="82"/>
      <c r="Y262" s="82"/>
      <c r="Z262" s="82"/>
      <c r="AA262" s="82"/>
      <c r="AB262" s="82"/>
      <c r="AC262" s="82"/>
    </row>
    <row r="263" spans="8:29" x14ac:dyDescent="0.25">
      <c r="H263" s="84"/>
      <c r="I263" s="215"/>
      <c r="J263" s="215"/>
      <c r="K263" s="215"/>
      <c r="L263" s="82"/>
      <c r="M263" s="82"/>
      <c r="N263" s="82"/>
      <c r="O263" s="82"/>
      <c r="P263" s="82"/>
      <c r="Q263" s="82"/>
      <c r="R263" s="82"/>
      <c r="S263" s="82"/>
      <c r="T263" s="82"/>
      <c r="U263" s="82"/>
      <c r="V263" s="82"/>
      <c r="W263" s="82"/>
      <c r="X263" s="82"/>
      <c r="Y263" s="82"/>
      <c r="Z263" s="82"/>
      <c r="AA263" s="82"/>
      <c r="AB263" s="82"/>
      <c r="AC263" s="82"/>
    </row>
    <row r="264" spans="8:29" x14ac:dyDescent="0.25">
      <c r="H264" s="84"/>
      <c r="I264" s="215"/>
      <c r="J264" s="215"/>
      <c r="K264" s="215"/>
      <c r="L264" s="82"/>
      <c r="M264" s="82"/>
      <c r="N264" s="82"/>
      <c r="O264" s="82"/>
      <c r="P264" s="82"/>
      <c r="Q264" s="82"/>
      <c r="R264" s="82"/>
      <c r="S264" s="82"/>
      <c r="T264" s="82"/>
      <c r="U264" s="82"/>
      <c r="V264" s="82"/>
      <c r="W264" s="82"/>
      <c r="X264" s="82"/>
      <c r="Y264" s="82"/>
      <c r="Z264" s="82"/>
      <c r="AA264" s="82"/>
      <c r="AB264" s="82"/>
      <c r="AC264" s="82"/>
    </row>
    <row r="265" spans="8:29" x14ac:dyDescent="0.25">
      <c r="H265" s="84"/>
      <c r="I265" s="215"/>
      <c r="J265" s="215"/>
      <c r="K265" s="215"/>
      <c r="L265" s="82"/>
      <c r="M265" s="82"/>
      <c r="N265" s="82"/>
      <c r="O265" s="82"/>
      <c r="P265" s="82"/>
      <c r="Q265" s="82"/>
      <c r="R265" s="82"/>
      <c r="S265" s="82"/>
      <c r="T265" s="82"/>
      <c r="U265" s="82"/>
      <c r="V265" s="82"/>
      <c r="W265" s="82"/>
      <c r="X265" s="82"/>
      <c r="Y265" s="82"/>
      <c r="Z265" s="82"/>
      <c r="AA265" s="82"/>
      <c r="AB265" s="82"/>
      <c r="AC265" s="82"/>
    </row>
    <row r="266" spans="8:29" x14ac:dyDescent="0.25">
      <c r="H266" s="84"/>
      <c r="I266" s="215"/>
      <c r="J266" s="215"/>
      <c r="K266" s="215"/>
      <c r="L266" s="82"/>
      <c r="M266" s="82"/>
      <c r="N266" s="82"/>
      <c r="O266" s="82"/>
      <c r="P266" s="82"/>
      <c r="Q266" s="82"/>
      <c r="R266" s="82"/>
      <c r="S266" s="82"/>
      <c r="T266" s="82"/>
      <c r="U266" s="82"/>
      <c r="V266" s="82"/>
      <c r="W266" s="82"/>
      <c r="X266" s="82"/>
      <c r="Y266" s="82"/>
      <c r="Z266" s="82"/>
      <c r="AA266" s="82"/>
      <c r="AB266" s="82"/>
      <c r="AC266" s="82"/>
    </row>
    <row r="267" spans="8:29" x14ac:dyDescent="0.25">
      <c r="H267" s="84"/>
      <c r="I267" s="215"/>
      <c r="J267" s="215"/>
      <c r="K267" s="215"/>
      <c r="L267" s="82"/>
      <c r="M267" s="82"/>
      <c r="N267" s="82"/>
      <c r="O267" s="82"/>
      <c r="P267" s="82"/>
      <c r="Q267" s="82"/>
      <c r="R267" s="82"/>
      <c r="S267" s="82"/>
      <c r="T267" s="82"/>
      <c r="U267" s="82"/>
      <c r="V267" s="82"/>
      <c r="W267" s="82"/>
      <c r="X267" s="82"/>
      <c r="Y267" s="82"/>
      <c r="Z267" s="82"/>
      <c r="AA267" s="82"/>
      <c r="AB267" s="82"/>
      <c r="AC267" s="82"/>
    </row>
    <row r="268" spans="8:29" x14ac:dyDescent="0.25">
      <c r="H268" s="84"/>
      <c r="I268" s="215"/>
      <c r="J268" s="215"/>
      <c r="K268" s="215"/>
      <c r="L268" s="82"/>
      <c r="M268" s="82"/>
      <c r="N268" s="82"/>
      <c r="O268" s="82"/>
      <c r="P268" s="82"/>
      <c r="Q268" s="82"/>
      <c r="R268" s="82"/>
      <c r="S268" s="82"/>
      <c r="T268" s="82"/>
      <c r="U268" s="82"/>
      <c r="V268" s="82"/>
      <c r="W268" s="82"/>
      <c r="X268" s="82"/>
      <c r="Y268" s="82"/>
      <c r="Z268" s="82"/>
      <c r="AA268" s="82"/>
      <c r="AB268" s="82"/>
      <c r="AC268" s="82"/>
    </row>
    <row r="269" spans="8:29" x14ac:dyDescent="0.25">
      <c r="H269" s="84"/>
      <c r="I269" s="215"/>
      <c r="J269" s="215"/>
      <c r="K269" s="215"/>
      <c r="L269" s="82"/>
      <c r="M269" s="82"/>
      <c r="N269" s="82"/>
      <c r="O269" s="82"/>
      <c r="P269" s="82"/>
      <c r="Q269" s="82"/>
      <c r="R269" s="82"/>
      <c r="S269" s="82"/>
      <c r="T269" s="82"/>
      <c r="U269" s="82"/>
      <c r="V269" s="82"/>
      <c r="W269" s="82"/>
      <c r="X269" s="82"/>
      <c r="Y269" s="82"/>
      <c r="Z269" s="82"/>
      <c r="AA269" s="82"/>
      <c r="AB269" s="82"/>
      <c r="AC269" s="82"/>
    </row>
    <row r="270" spans="8:29" x14ac:dyDescent="0.25">
      <c r="H270" s="84"/>
      <c r="I270" s="215"/>
      <c r="J270" s="215"/>
      <c r="K270" s="215"/>
      <c r="L270" s="82"/>
      <c r="M270" s="82"/>
      <c r="N270" s="82"/>
      <c r="O270" s="82"/>
      <c r="P270" s="82"/>
      <c r="Q270" s="82"/>
      <c r="R270" s="82"/>
      <c r="S270" s="82"/>
      <c r="T270" s="82"/>
      <c r="U270" s="82"/>
      <c r="V270" s="82"/>
      <c r="W270" s="82"/>
      <c r="X270" s="82"/>
      <c r="Y270" s="82"/>
      <c r="Z270" s="82"/>
      <c r="AA270" s="82"/>
      <c r="AB270" s="82"/>
      <c r="AC270" s="82"/>
    </row>
    <row r="271" spans="8:29" x14ac:dyDescent="0.25">
      <c r="H271" s="84"/>
      <c r="I271" s="215"/>
      <c r="J271" s="215"/>
      <c r="K271" s="215"/>
      <c r="L271" s="82"/>
      <c r="M271" s="82"/>
      <c r="N271" s="82"/>
      <c r="O271" s="82"/>
      <c r="P271" s="82"/>
      <c r="Q271" s="82"/>
      <c r="R271" s="82"/>
      <c r="S271" s="82"/>
      <c r="T271" s="82"/>
      <c r="U271" s="82"/>
      <c r="V271" s="82"/>
      <c r="W271" s="82"/>
      <c r="X271" s="82"/>
      <c r="Y271" s="82"/>
      <c r="Z271" s="82"/>
      <c r="AA271" s="82"/>
      <c r="AB271" s="82"/>
      <c r="AC271" s="82"/>
    </row>
    <row r="272" spans="8:29" x14ac:dyDescent="0.25">
      <c r="H272" s="84"/>
      <c r="I272" s="215"/>
      <c r="J272" s="215"/>
      <c r="K272" s="215"/>
      <c r="L272" s="82"/>
      <c r="M272" s="82"/>
      <c r="N272" s="82"/>
      <c r="O272" s="82"/>
      <c r="P272" s="82"/>
      <c r="Q272" s="82"/>
      <c r="R272" s="82"/>
      <c r="S272" s="82"/>
      <c r="T272" s="82"/>
      <c r="U272" s="82"/>
      <c r="V272" s="82"/>
      <c r="W272" s="82"/>
      <c r="X272" s="82"/>
      <c r="Y272" s="82"/>
      <c r="Z272" s="82"/>
      <c r="AA272" s="82"/>
      <c r="AB272" s="82"/>
      <c r="AC272" s="82"/>
    </row>
    <row r="273" spans="8:29" x14ac:dyDescent="0.25">
      <c r="H273" s="84"/>
      <c r="I273" s="215"/>
      <c r="J273" s="215"/>
      <c r="K273" s="215"/>
      <c r="L273" s="82"/>
      <c r="M273" s="82"/>
      <c r="N273" s="82"/>
      <c r="O273" s="82"/>
      <c r="P273" s="82"/>
      <c r="Q273" s="82"/>
      <c r="R273" s="82"/>
      <c r="S273" s="82"/>
      <c r="T273" s="82"/>
      <c r="U273" s="82"/>
      <c r="V273" s="82"/>
      <c r="W273" s="82"/>
      <c r="X273" s="82"/>
      <c r="Y273" s="82"/>
      <c r="Z273" s="82"/>
      <c r="AA273" s="82"/>
      <c r="AB273" s="82"/>
      <c r="AC273" s="82"/>
    </row>
    <row r="274" spans="8:29" x14ac:dyDescent="0.25">
      <c r="H274" s="84"/>
      <c r="I274" s="215"/>
      <c r="J274" s="215"/>
      <c r="K274" s="215"/>
      <c r="L274" s="82"/>
      <c r="M274" s="82"/>
      <c r="N274" s="82"/>
      <c r="O274" s="82"/>
      <c r="P274" s="82"/>
      <c r="Q274" s="82"/>
      <c r="R274" s="82"/>
      <c r="S274" s="82"/>
      <c r="T274" s="82"/>
      <c r="U274" s="82"/>
      <c r="V274" s="82"/>
      <c r="W274" s="82"/>
      <c r="X274" s="82"/>
      <c r="Y274" s="82"/>
      <c r="Z274" s="82"/>
      <c r="AA274" s="82"/>
      <c r="AB274" s="82"/>
      <c r="AC274" s="82"/>
    </row>
    <row r="275" spans="8:29" x14ac:dyDescent="0.25">
      <c r="H275" s="84"/>
      <c r="I275" s="215"/>
      <c r="J275" s="215"/>
      <c r="K275" s="215"/>
      <c r="L275" s="82"/>
      <c r="M275" s="82"/>
      <c r="N275" s="82"/>
      <c r="O275" s="82"/>
      <c r="P275" s="82"/>
      <c r="Q275" s="82"/>
      <c r="R275" s="82"/>
      <c r="S275" s="82"/>
      <c r="T275" s="82"/>
      <c r="U275" s="82"/>
      <c r="V275" s="82"/>
      <c r="W275" s="82"/>
      <c r="X275" s="82"/>
      <c r="Y275" s="82"/>
      <c r="Z275" s="82"/>
      <c r="AA275" s="82"/>
      <c r="AB275" s="82"/>
      <c r="AC275" s="82"/>
    </row>
    <row r="276" spans="8:29" x14ac:dyDescent="0.25">
      <c r="H276" s="84"/>
      <c r="I276" s="215"/>
      <c r="J276" s="215"/>
      <c r="K276" s="215"/>
      <c r="L276" s="82"/>
      <c r="M276" s="82"/>
      <c r="N276" s="82"/>
      <c r="O276" s="82"/>
      <c r="P276" s="82"/>
      <c r="Q276" s="82"/>
      <c r="R276" s="82"/>
      <c r="S276" s="82"/>
      <c r="T276" s="82"/>
      <c r="U276" s="82"/>
      <c r="V276" s="82"/>
      <c r="W276" s="82"/>
      <c r="X276" s="82"/>
      <c r="Y276" s="82"/>
      <c r="Z276" s="82"/>
      <c r="AA276" s="82"/>
      <c r="AB276" s="82"/>
      <c r="AC276" s="82"/>
    </row>
    <row r="277" spans="8:29" x14ac:dyDescent="0.25">
      <c r="H277" s="84"/>
      <c r="I277" s="215"/>
      <c r="J277" s="215"/>
      <c r="K277" s="215"/>
      <c r="L277" s="82"/>
      <c r="M277" s="82"/>
      <c r="N277" s="82"/>
      <c r="O277" s="82"/>
      <c r="P277" s="82"/>
      <c r="Q277" s="82"/>
      <c r="R277" s="82"/>
      <c r="S277" s="82"/>
      <c r="T277" s="82"/>
      <c r="U277" s="82"/>
      <c r="V277" s="82"/>
      <c r="W277" s="82"/>
      <c r="X277" s="82"/>
      <c r="Y277" s="82"/>
      <c r="Z277" s="82"/>
      <c r="AA277" s="82"/>
      <c r="AB277" s="82"/>
      <c r="AC277" s="82"/>
    </row>
    <row r="278" spans="8:29" x14ac:dyDescent="0.25">
      <c r="H278" s="84"/>
      <c r="I278" s="215"/>
      <c r="J278" s="215"/>
      <c r="K278" s="215"/>
      <c r="L278" s="82"/>
      <c r="M278" s="82"/>
      <c r="N278" s="82"/>
      <c r="O278" s="82"/>
      <c r="P278" s="82"/>
      <c r="Q278" s="82"/>
      <c r="R278" s="82"/>
      <c r="S278" s="82"/>
      <c r="T278" s="82"/>
      <c r="U278" s="82"/>
      <c r="V278" s="82"/>
      <c r="W278" s="82"/>
      <c r="X278" s="82"/>
      <c r="Y278" s="82"/>
      <c r="Z278" s="82"/>
      <c r="AA278" s="82"/>
      <c r="AB278" s="82"/>
      <c r="AC278" s="82"/>
    </row>
    <row r="279" spans="8:29" x14ac:dyDescent="0.25">
      <c r="H279" s="84"/>
      <c r="I279" s="215"/>
      <c r="J279" s="215"/>
      <c r="K279" s="215"/>
      <c r="L279" s="82"/>
      <c r="M279" s="82"/>
      <c r="N279" s="82"/>
      <c r="O279" s="82"/>
      <c r="P279" s="82"/>
      <c r="Q279" s="82"/>
      <c r="R279" s="82"/>
      <c r="S279" s="82"/>
      <c r="T279" s="82"/>
      <c r="U279" s="82"/>
      <c r="V279" s="82"/>
      <c r="W279" s="82"/>
      <c r="X279" s="82"/>
      <c r="Y279" s="82"/>
      <c r="Z279" s="82"/>
      <c r="AA279" s="82"/>
      <c r="AB279" s="82"/>
      <c r="AC279" s="82"/>
    </row>
    <row r="280" spans="8:29" x14ac:dyDescent="0.25">
      <c r="H280" s="84"/>
      <c r="I280" s="215"/>
      <c r="J280" s="215"/>
      <c r="K280" s="215"/>
      <c r="L280" s="82"/>
      <c r="M280" s="82"/>
      <c r="N280" s="82"/>
      <c r="O280" s="82"/>
      <c r="P280" s="82"/>
      <c r="Q280" s="82"/>
      <c r="R280" s="82"/>
      <c r="S280" s="82"/>
      <c r="T280" s="82"/>
      <c r="U280" s="82"/>
      <c r="V280" s="82"/>
      <c r="W280" s="82"/>
      <c r="X280" s="82"/>
      <c r="Y280" s="82"/>
      <c r="Z280" s="82"/>
      <c r="AA280" s="82"/>
      <c r="AB280" s="82"/>
      <c r="AC280" s="82"/>
    </row>
    <row r="281" spans="8:29" x14ac:dyDescent="0.25">
      <c r="H281" s="84"/>
      <c r="I281" s="215"/>
      <c r="J281" s="215"/>
      <c r="K281" s="215"/>
      <c r="L281" s="82"/>
      <c r="M281" s="82"/>
      <c r="N281" s="82"/>
      <c r="O281" s="82"/>
      <c r="P281" s="82"/>
      <c r="Q281" s="82"/>
      <c r="R281" s="82"/>
      <c r="S281" s="82"/>
      <c r="T281" s="82"/>
      <c r="U281" s="82"/>
      <c r="V281" s="82"/>
      <c r="W281" s="82"/>
      <c r="X281" s="82"/>
      <c r="Y281" s="82"/>
      <c r="Z281" s="82"/>
      <c r="AA281" s="82"/>
      <c r="AB281" s="82"/>
      <c r="AC281" s="82"/>
    </row>
    <row r="282" spans="8:29" x14ac:dyDescent="0.25">
      <c r="H282" s="84"/>
      <c r="I282" s="215"/>
      <c r="J282" s="215"/>
      <c r="K282" s="215"/>
      <c r="L282" s="82"/>
      <c r="M282" s="82"/>
      <c r="N282" s="82"/>
      <c r="O282" s="82"/>
      <c r="P282" s="82"/>
      <c r="Q282" s="82"/>
      <c r="R282" s="82"/>
      <c r="S282" s="82"/>
      <c r="T282" s="82"/>
      <c r="U282" s="82"/>
      <c r="V282" s="82"/>
      <c r="W282" s="82"/>
      <c r="X282" s="82"/>
      <c r="Y282" s="82"/>
      <c r="Z282" s="82"/>
      <c r="AA282" s="82"/>
      <c r="AB282" s="82"/>
      <c r="AC282" s="82"/>
    </row>
    <row r="283" spans="8:29" x14ac:dyDescent="0.25">
      <c r="H283" s="84"/>
      <c r="I283" s="215"/>
      <c r="J283" s="215"/>
      <c r="K283" s="215"/>
      <c r="L283" s="82"/>
      <c r="M283" s="82"/>
      <c r="N283" s="82"/>
      <c r="O283" s="82"/>
      <c r="P283" s="82"/>
      <c r="Q283" s="82"/>
      <c r="R283" s="82"/>
      <c r="S283" s="82"/>
      <c r="T283" s="82"/>
      <c r="U283" s="82"/>
      <c r="V283" s="82"/>
      <c r="W283" s="82"/>
      <c r="X283" s="82"/>
      <c r="Y283" s="82"/>
      <c r="Z283" s="82"/>
      <c r="AA283" s="82"/>
      <c r="AB283" s="82"/>
      <c r="AC283" s="82"/>
    </row>
    <row r="284" spans="8:29" x14ac:dyDescent="0.25">
      <c r="H284" s="84"/>
      <c r="I284" s="215"/>
      <c r="J284" s="215"/>
      <c r="K284" s="215"/>
      <c r="L284" s="82"/>
      <c r="M284" s="82"/>
      <c r="N284" s="82"/>
      <c r="O284" s="82"/>
      <c r="P284" s="82"/>
      <c r="Q284" s="82"/>
      <c r="R284" s="82"/>
      <c r="S284" s="82"/>
      <c r="T284" s="82"/>
      <c r="U284" s="82"/>
      <c r="V284" s="82"/>
      <c r="W284" s="82"/>
      <c r="X284" s="82"/>
      <c r="Y284" s="82"/>
      <c r="Z284" s="82"/>
      <c r="AA284" s="82"/>
      <c r="AB284" s="82"/>
      <c r="AC284" s="82"/>
    </row>
    <row r="285" spans="8:29" x14ac:dyDescent="0.25">
      <c r="H285" s="84"/>
      <c r="I285" s="215"/>
      <c r="J285" s="215"/>
      <c r="K285" s="215"/>
      <c r="L285" s="82"/>
      <c r="M285" s="82"/>
      <c r="N285" s="82"/>
      <c r="O285" s="82"/>
      <c r="P285" s="82"/>
      <c r="Q285" s="82"/>
      <c r="R285" s="82"/>
      <c r="S285" s="82"/>
      <c r="T285" s="82"/>
      <c r="U285" s="82"/>
      <c r="V285" s="82"/>
      <c r="W285" s="82"/>
      <c r="X285" s="82"/>
      <c r="Y285" s="82"/>
      <c r="Z285" s="82"/>
      <c r="AA285" s="82"/>
      <c r="AB285" s="82"/>
      <c r="AC285" s="82"/>
    </row>
    <row r="286" spans="8:29" x14ac:dyDescent="0.25">
      <c r="H286" s="84"/>
      <c r="I286" s="215"/>
      <c r="J286" s="215"/>
      <c r="K286" s="215"/>
      <c r="L286" s="82"/>
      <c r="M286" s="82"/>
      <c r="N286" s="82"/>
      <c r="O286" s="82"/>
      <c r="P286" s="82"/>
      <c r="Q286" s="82"/>
      <c r="R286" s="82"/>
      <c r="S286" s="82"/>
      <c r="T286" s="82"/>
      <c r="U286" s="82"/>
      <c r="V286" s="82"/>
      <c r="W286" s="82"/>
      <c r="X286" s="82"/>
      <c r="Y286" s="82"/>
      <c r="Z286" s="82"/>
      <c r="AA286" s="82"/>
      <c r="AB286" s="82"/>
      <c r="AC286" s="82"/>
    </row>
    <row r="287" spans="8:29" x14ac:dyDescent="0.25">
      <c r="H287" s="84"/>
      <c r="I287" s="215"/>
      <c r="J287" s="215"/>
      <c r="K287" s="215"/>
      <c r="L287" s="82"/>
      <c r="M287" s="82"/>
      <c r="N287" s="82"/>
      <c r="O287" s="82"/>
      <c r="P287" s="82"/>
      <c r="Q287" s="82"/>
      <c r="R287" s="82"/>
      <c r="S287" s="82"/>
      <c r="T287" s="82"/>
      <c r="U287" s="82"/>
      <c r="V287" s="82"/>
      <c r="W287" s="82"/>
      <c r="X287" s="82"/>
      <c r="Y287" s="82"/>
      <c r="Z287" s="82"/>
      <c r="AA287" s="82"/>
      <c r="AB287" s="82"/>
      <c r="AC287" s="82"/>
    </row>
    <row r="288" spans="8:29" x14ac:dyDescent="0.25">
      <c r="H288" s="84"/>
      <c r="I288" s="215"/>
      <c r="J288" s="215"/>
      <c r="K288" s="215"/>
      <c r="L288" s="82"/>
      <c r="M288" s="82"/>
      <c r="N288" s="82"/>
      <c r="O288" s="82"/>
      <c r="P288" s="82"/>
      <c r="Q288" s="82"/>
      <c r="R288" s="82"/>
      <c r="S288" s="82"/>
      <c r="T288" s="82"/>
      <c r="U288" s="82"/>
      <c r="V288" s="82"/>
      <c r="W288" s="82"/>
      <c r="X288" s="82"/>
      <c r="Y288" s="82"/>
      <c r="Z288" s="82"/>
      <c r="AA288" s="82"/>
      <c r="AB288" s="82"/>
      <c r="AC288" s="82"/>
    </row>
    <row r="289" spans="8:29" x14ac:dyDescent="0.25">
      <c r="H289" s="84"/>
      <c r="I289" s="215"/>
      <c r="J289" s="215"/>
      <c r="K289" s="215"/>
      <c r="L289" s="82"/>
      <c r="M289" s="82"/>
      <c r="N289" s="82"/>
      <c r="O289" s="82"/>
      <c r="P289" s="82"/>
      <c r="Q289" s="82"/>
      <c r="R289" s="82"/>
      <c r="S289" s="82"/>
      <c r="T289" s="82"/>
      <c r="U289" s="82"/>
      <c r="V289" s="82"/>
      <c r="W289" s="82"/>
      <c r="X289" s="82"/>
      <c r="Y289" s="82"/>
      <c r="Z289" s="82"/>
      <c r="AA289" s="82"/>
      <c r="AB289" s="82"/>
      <c r="AC289" s="82"/>
    </row>
    <row r="290" spans="8:29" x14ac:dyDescent="0.25">
      <c r="H290" s="84"/>
      <c r="I290" s="215"/>
      <c r="J290" s="215"/>
      <c r="K290" s="215"/>
      <c r="L290" s="82"/>
      <c r="M290" s="82"/>
      <c r="N290" s="82"/>
      <c r="O290" s="82"/>
      <c r="P290" s="82"/>
      <c r="Q290" s="82"/>
      <c r="R290" s="82"/>
      <c r="S290" s="82"/>
      <c r="T290" s="82"/>
      <c r="U290" s="82"/>
      <c r="V290" s="82"/>
      <c r="W290" s="82"/>
      <c r="X290" s="82"/>
      <c r="Y290" s="82"/>
      <c r="Z290" s="82"/>
      <c r="AA290" s="82"/>
      <c r="AB290" s="82"/>
      <c r="AC290" s="82"/>
    </row>
    <row r="291" spans="8:29" x14ac:dyDescent="0.25">
      <c r="H291" s="84"/>
      <c r="I291" s="215"/>
      <c r="J291" s="215"/>
      <c r="K291" s="215"/>
      <c r="L291" s="82"/>
      <c r="M291" s="82"/>
      <c r="N291" s="82"/>
      <c r="O291" s="82"/>
      <c r="P291" s="82"/>
      <c r="Q291" s="82"/>
      <c r="R291" s="82"/>
      <c r="S291" s="82"/>
      <c r="T291" s="82"/>
      <c r="U291" s="82"/>
      <c r="V291" s="82"/>
      <c r="W291" s="82"/>
      <c r="X291" s="82"/>
      <c r="Y291" s="82"/>
      <c r="Z291" s="82"/>
      <c r="AA291" s="82"/>
      <c r="AB291" s="82"/>
      <c r="AC291" s="82"/>
    </row>
    <row r="292" spans="8:29" x14ac:dyDescent="0.25">
      <c r="H292" s="84"/>
      <c r="I292" s="215"/>
      <c r="J292" s="215"/>
      <c r="K292" s="215"/>
      <c r="L292" s="82"/>
      <c r="M292" s="82"/>
      <c r="N292" s="82"/>
      <c r="O292" s="82"/>
      <c r="P292" s="82"/>
      <c r="Q292" s="82"/>
      <c r="R292" s="82"/>
      <c r="S292" s="82"/>
      <c r="T292" s="82"/>
      <c r="U292" s="82"/>
      <c r="V292" s="82"/>
      <c r="W292" s="82"/>
      <c r="X292" s="82"/>
      <c r="Y292" s="82"/>
      <c r="Z292" s="82"/>
      <c r="AA292" s="82"/>
      <c r="AB292" s="82"/>
      <c r="AC292" s="82"/>
    </row>
    <row r="293" spans="8:29" x14ac:dyDescent="0.25">
      <c r="H293" s="84"/>
      <c r="I293" s="215"/>
      <c r="J293" s="215"/>
      <c r="K293" s="215"/>
      <c r="L293" s="82"/>
      <c r="M293" s="82"/>
      <c r="N293" s="82"/>
      <c r="O293" s="82"/>
      <c r="P293" s="82"/>
      <c r="Q293" s="82"/>
      <c r="R293" s="82"/>
      <c r="S293" s="82"/>
      <c r="T293" s="82"/>
      <c r="U293" s="82"/>
      <c r="V293" s="82"/>
      <c r="W293" s="82"/>
      <c r="X293" s="82"/>
      <c r="Y293" s="82"/>
      <c r="Z293" s="82"/>
      <c r="AA293" s="82"/>
      <c r="AB293" s="82"/>
      <c r="AC293" s="82"/>
    </row>
    <row r="294" spans="8:29" x14ac:dyDescent="0.25">
      <c r="H294" s="84"/>
      <c r="I294" s="215"/>
      <c r="J294" s="215"/>
      <c r="K294" s="215"/>
      <c r="L294" s="82"/>
      <c r="M294" s="82"/>
      <c r="N294" s="82"/>
      <c r="O294" s="82"/>
      <c r="P294" s="82"/>
      <c r="Q294" s="82"/>
      <c r="R294" s="82"/>
      <c r="S294" s="82"/>
      <c r="T294" s="82"/>
      <c r="U294" s="82"/>
      <c r="V294" s="82"/>
      <c r="W294" s="82"/>
      <c r="X294" s="82"/>
      <c r="Y294" s="82"/>
      <c r="Z294" s="82"/>
      <c r="AA294" s="82"/>
      <c r="AB294" s="82"/>
      <c r="AC294" s="82"/>
    </row>
    <row r="295" spans="8:29" x14ac:dyDescent="0.25">
      <c r="H295" s="84"/>
      <c r="I295" s="215"/>
      <c r="J295" s="215"/>
      <c r="K295" s="215"/>
      <c r="L295" s="82"/>
      <c r="M295" s="82"/>
      <c r="N295" s="82"/>
      <c r="O295" s="82"/>
      <c r="P295" s="82"/>
      <c r="Q295" s="82"/>
      <c r="R295" s="82"/>
      <c r="S295" s="82"/>
      <c r="T295" s="82"/>
      <c r="U295" s="82"/>
      <c r="V295" s="82"/>
      <c r="W295" s="82"/>
      <c r="X295" s="82"/>
      <c r="Y295" s="82"/>
      <c r="Z295" s="82"/>
      <c r="AA295" s="82"/>
      <c r="AB295" s="82"/>
      <c r="AC295" s="82"/>
    </row>
    <row r="296" spans="8:29" x14ac:dyDescent="0.25">
      <c r="H296" s="84"/>
      <c r="I296" s="215"/>
      <c r="J296" s="215"/>
      <c r="K296" s="215"/>
      <c r="L296" s="82"/>
      <c r="M296" s="82"/>
      <c r="N296" s="82"/>
      <c r="O296" s="82"/>
      <c r="P296" s="82"/>
      <c r="Q296" s="82"/>
      <c r="R296" s="82"/>
      <c r="S296" s="82"/>
      <c r="T296" s="82"/>
      <c r="U296" s="82"/>
      <c r="V296" s="82"/>
      <c r="W296" s="82"/>
      <c r="X296" s="82"/>
      <c r="Y296" s="82"/>
      <c r="Z296" s="82"/>
      <c r="AA296" s="82"/>
      <c r="AB296" s="82"/>
      <c r="AC296" s="82"/>
    </row>
    <row r="297" spans="8:29" x14ac:dyDescent="0.25">
      <c r="H297" s="84"/>
      <c r="I297" s="215"/>
      <c r="J297" s="215"/>
      <c r="K297" s="215"/>
      <c r="L297" s="82"/>
      <c r="M297" s="82"/>
      <c r="N297" s="82"/>
      <c r="O297" s="82"/>
      <c r="P297" s="82"/>
      <c r="Q297" s="82"/>
      <c r="R297" s="82"/>
      <c r="S297" s="82"/>
      <c r="T297" s="82"/>
      <c r="U297" s="82"/>
      <c r="V297" s="82"/>
      <c r="W297" s="82"/>
      <c r="X297" s="82"/>
      <c r="Y297" s="82"/>
      <c r="Z297" s="82"/>
      <c r="AA297" s="82"/>
      <c r="AB297" s="82"/>
      <c r="AC297" s="82"/>
    </row>
    <row r="298" spans="8:29" x14ac:dyDescent="0.25">
      <c r="H298" s="84"/>
      <c r="I298" s="215"/>
      <c r="J298" s="215"/>
      <c r="K298" s="215"/>
      <c r="L298" s="82"/>
      <c r="M298" s="82"/>
      <c r="N298" s="82"/>
      <c r="O298" s="82"/>
      <c r="P298" s="82"/>
      <c r="Q298" s="82"/>
      <c r="R298" s="82"/>
      <c r="S298" s="82"/>
      <c r="T298" s="82"/>
      <c r="U298" s="82"/>
      <c r="V298" s="82"/>
      <c r="W298" s="82"/>
      <c r="X298" s="82"/>
      <c r="Y298" s="82"/>
      <c r="Z298" s="82"/>
      <c r="AA298" s="82"/>
      <c r="AB298" s="82"/>
      <c r="AC298" s="82"/>
    </row>
    <row r="299" spans="8:29" x14ac:dyDescent="0.25">
      <c r="H299" s="84"/>
      <c r="I299" s="215"/>
      <c r="J299" s="215"/>
      <c r="K299" s="215"/>
      <c r="L299" s="82"/>
      <c r="M299" s="82"/>
      <c r="N299" s="82"/>
      <c r="O299" s="82"/>
      <c r="P299" s="82"/>
      <c r="Q299" s="82"/>
      <c r="R299" s="82"/>
      <c r="S299" s="82"/>
      <c r="T299" s="82"/>
      <c r="U299" s="82"/>
      <c r="V299" s="82"/>
      <c r="W299" s="82"/>
      <c r="X299" s="82"/>
      <c r="Y299" s="82"/>
      <c r="Z299" s="82"/>
      <c r="AA299" s="82"/>
      <c r="AB299" s="82"/>
      <c r="AC299" s="82"/>
    </row>
    <row r="300" spans="8:29" x14ac:dyDescent="0.25">
      <c r="H300" s="84"/>
      <c r="I300" s="215"/>
      <c r="J300" s="215"/>
      <c r="K300" s="215"/>
      <c r="L300" s="82"/>
      <c r="M300" s="82"/>
      <c r="N300" s="82"/>
      <c r="O300" s="82"/>
      <c r="P300" s="82"/>
      <c r="Q300" s="82"/>
      <c r="R300" s="82"/>
      <c r="S300" s="82"/>
      <c r="T300" s="82"/>
      <c r="U300" s="82"/>
      <c r="V300" s="82"/>
      <c r="W300" s="82"/>
      <c r="X300" s="82"/>
      <c r="Y300" s="82"/>
      <c r="Z300" s="82"/>
      <c r="AA300" s="82"/>
      <c r="AB300" s="82"/>
      <c r="AC300" s="82"/>
    </row>
    <row r="301" spans="8:29" x14ac:dyDescent="0.25">
      <c r="H301" s="84"/>
      <c r="I301" s="215"/>
      <c r="J301" s="215"/>
      <c r="K301" s="215"/>
      <c r="L301" s="82"/>
      <c r="M301" s="82"/>
      <c r="N301" s="82"/>
      <c r="O301" s="82"/>
      <c r="P301" s="82"/>
      <c r="Q301" s="82"/>
      <c r="R301" s="82"/>
      <c r="S301" s="82"/>
      <c r="T301" s="82"/>
      <c r="U301" s="82"/>
      <c r="V301" s="82"/>
      <c r="W301" s="82"/>
      <c r="X301" s="82"/>
      <c r="Y301" s="82"/>
      <c r="Z301" s="82"/>
      <c r="AA301" s="82"/>
      <c r="AB301" s="82"/>
      <c r="AC301" s="82"/>
    </row>
    <row r="302" spans="8:29" x14ac:dyDescent="0.25">
      <c r="H302" s="84"/>
      <c r="I302" s="215"/>
      <c r="J302" s="215"/>
      <c r="K302" s="215"/>
      <c r="L302" s="82"/>
      <c r="M302" s="82"/>
      <c r="N302" s="82"/>
      <c r="O302" s="82"/>
      <c r="P302" s="82"/>
      <c r="Q302" s="82"/>
      <c r="R302" s="82"/>
      <c r="S302" s="82"/>
      <c r="T302" s="82"/>
      <c r="U302" s="82"/>
      <c r="V302" s="82"/>
      <c r="W302" s="82"/>
      <c r="X302" s="82"/>
      <c r="Y302" s="82"/>
      <c r="Z302" s="82"/>
      <c r="AA302" s="82"/>
      <c r="AB302" s="82"/>
      <c r="AC302" s="82"/>
    </row>
    <row r="303" spans="8:29" x14ac:dyDescent="0.25">
      <c r="H303" s="84"/>
      <c r="I303" s="215"/>
      <c r="J303" s="215"/>
      <c r="K303" s="215"/>
      <c r="L303" s="82"/>
      <c r="M303" s="82"/>
      <c r="N303" s="82"/>
      <c r="O303" s="82"/>
      <c r="P303" s="82"/>
      <c r="Q303" s="82"/>
      <c r="R303" s="82"/>
      <c r="S303" s="82"/>
      <c r="T303" s="82"/>
      <c r="U303" s="82"/>
      <c r="V303" s="82"/>
      <c r="W303" s="82"/>
      <c r="X303" s="82"/>
      <c r="Y303" s="82"/>
      <c r="Z303" s="82"/>
      <c r="AA303" s="82"/>
      <c r="AB303" s="82"/>
      <c r="AC303" s="82"/>
    </row>
    <row r="304" spans="8:29" x14ac:dyDescent="0.25">
      <c r="H304" s="84"/>
      <c r="I304" s="215"/>
      <c r="J304" s="215"/>
      <c r="K304" s="215"/>
      <c r="L304" s="82"/>
      <c r="M304" s="82"/>
      <c r="N304" s="82"/>
      <c r="O304" s="82"/>
      <c r="P304" s="82"/>
      <c r="Q304" s="82"/>
      <c r="R304" s="82"/>
      <c r="S304" s="82"/>
      <c r="T304" s="82"/>
      <c r="U304" s="82"/>
      <c r="V304" s="82"/>
      <c r="W304" s="82"/>
      <c r="X304" s="82"/>
      <c r="Y304" s="82"/>
      <c r="Z304" s="82"/>
      <c r="AA304" s="82"/>
      <c r="AB304" s="82"/>
      <c r="AC304" s="82"/>
    </row>
    <row r="305" spans="8:29" x14ac:dyDescent="0.25">
      <c r="H305" s="84"/>
      <c r="I305" s="215"/>
      <c r="J305" s="215"/>
      <c r="K305" s="215"/>
      <c r="L305" s="82"/>
      <c r="M305" s="82"/>
      <c r="N305" s="82"/>
      <c r="O305" s="82"/>
      <c r="P305" s="82"/>
      <c r="Q305" s="82"/>
      <c r="R305" s="82"/>
      <c r="S305" s="82"/>
      <c r="T305" s="82"/>
      <c r="U305" s="82"/>
      <c r="V305" s="82"/>
      <c r="W305" s="82"/>
      <c r="X305" s="82"/>
      <c r="Y305" s="82"/>
      <c r="Z305" s="82"/>
      <c r="AA305" s="82"/>
      <c r="AB305" s="82"/>
      <c r="AC305" s="82"/>
    </row>
    <row r="306" spans="8:29" x14ac:dyDescent="0.25">
      <c r="H306" s="84"/>
      <c r="I306" s="215"/>
      <c r="J306" s="215"/>
      <c r="K306" s="215"/>
      <c r="L306" s="82"/>
      <c r="M306" s="82"/>
      <c r="N306" s="82"/>
      <c r="O306" s="82"/>
      <c r="P306" s="82"/>
      <c r="Q306" s="82"/>
      <c r="R306" s="82"/>
      <c r="S306" s="82"/>
      <c r="T306" s="82"/>
      <c r="U306" s="82"/>
      <c r="V306" s="82"/>
      <c r="W306" s="82"/>
      <c r="X306" s="82"/>
      <c r="Y306" s="82"/>
      <c r="Z306" s="82"/>
      <c r="AA306" s="82"/>
      <c r="AB306" s="82"/>
      <c r="AC306" s="82"/>
    </row>
    <row r="307" spans="8:29" x14ac:dyDescent="0.25">
      <c r="H307" s="84"/>
      <c r="I307" s="215"/>
      <c r="J307" s="215"/>
      <c r="K307" s="215"/>
      <c r="L307" s="82"/>
      <c r="M307" s="82"/>
      <c r="N307" s="82"/>
      <c r="O307" s="82"/>
      <c r="P307" s="82"/>
      <c r="Q307" s="82"/>
      <c r="R307" s="82"/>
      <c r="S307" s="82"/>
      <c r="T307" s="82"/>
      <c r="U307" s="82"/>
      <c r="V307" s="82"/>
      <c r="W307" s="82"/>
      <c r="X307" s="82"/>
      <c r="Y307" s="82"/>
      <c r="Z307" s="82"/>
      <c r="AA307" s="82"/>
      <c r="AB307" s="82"/>
      <c r="AC307" s="82"/>
    </row>
    <row r="308" spans="8:29" x14ac:dyDescent="0.25">
      <c r="H308" s="84"/>
      <c r="I308" s="215"/>
      <c r="J308" s="215"/>
      <c r="K308" s="215"/>
      <c r="L308" s="82"/>
      <c r="M308" s="82"/>
      <c r="N308" s="82"/>
      <c r="O308" s="82"/>
      <c r="P308" s="82"/>
      <c r="Q308" s="82"/>
      <c r="R308" s="82"/>
      <c r="S308" s="82"/>
      <c r="T308" s="82"/>
      <c r="U308" s="82"/>
      <c r="V308" s="82"/>
      <c r="W308" s="82"/>
      <c r="X308" s="82"/>
      <c r="Y308" s="82"/>
      <c r="Z308" s="82"/>
      <c r="AA308" s="82"/>
      <c r="AB308" s="82"/>
      <c r="AC308" s="82"/>
    </row>
    <row r="309" spans="8:29" x14ac:dyDescent="0.25">
      <c r="H309" s="84"/>
      <c r="I309" s="215"/>
      <c r="J309" s="215"/>
      <c r="K309" s="215"/>
      <c r="L309" s="82"/>
      <c r="M309" s="82"/>
      <c r="N309" s="82"/>
      <c r="O309" s="82"/>
      <c r="P309" s="82"/>
      <c r="Q309" s="82"/>
      <c r="R309" s="82"/>
      <c r="S309" s="82"/>
      <c r="T309" s="82"/>
      <c r="U309" s="82"/>
      <c r="V309" s="82"/>
      <c r="W309" s="82"/>
      <c r="X309" s="82"/>
      <c r="Y309" s="82"/>
      <c r="Z309" s="82"/>
      <c r="AA309" s="82"/>
      <c r="AB309" s="82"/>
      <c r="AC309" s="82"/>
    </row>
    <row r="310" spans="8:29" x14ac:dyDescent="0.25">
      <c r="H310" s="84"/>
      <c r="I310" s="215"/>
      <c r="J310" s="215"/>
      <c r="K310" s="215"/>
      <c r="L310" s="82"/>
      <c r="M310" s="82"/>
      <c r="N310" s="82"/>
      <c r="O310" s="82"/>
      <c r="P310" s="82"/>
      <c r="Q310" s="82"/>
      <c r="R310" s="82"/>
      <c r="S310" s="82"/>
      <c r="T310" s="82"/>
      <c r="U310" s="82"/>
      <c r="V310" s="82"/>
      <c r="W310" s="82"/>
      <c r="X310" s="82"/>
      <c r="Y310" s="82"/>
      <c r="Z310" s="82"/>
      <c r="AA310" s="82"/>
      <c r="AB310" s="82"/>
      <c r="AC310" s="82"/>
    </row>
    <row r="311" spans="8:29" x14ac:dyDescent="0.25">
      <c r="H311" s="84"/>
      <c r="I311" s="215"/>
      <c r="J311" s="215"/>
      <c r="K311" s="215"/>
      <c r="L311" s="82"/>
      <c r="M311" s="82"/>
      <c r="N311" s="82"/>
      <c r="O311" s="82"/>
      <c r="P311" s="82"/>
      <c r="Q311" s="82"/>
      <c r="R311" s="82"/>
      <c r="S311" s="82"/>
      <c r="T311" s="82"/>
      <c r="U311" s="82"/>
      <c r="V311" s="82"/>
      <c r="W311" s="82"/>
      <c r="X311" s="82"/>
      <c r="Y311" s="82"/>
      <c r="Z311" s="82"/>
      <c r="AA311" s="82"/>
      <c r="AB311" s="82"/>
      <c r="AC311" s="82"/>
    </row>
    <row r="312" spans="8:29" x14ac:dyDescent="0.25">
      <c r="H312" s="84"/>
      <c r="I312" s="215"/>
      <c r="J312" s="215"/>
      <c r="K312" s="215"/>
      <c r="L312" s="82"/>
      <c r="M312" s="82"/>
      <c r="N312" s="82"/>
      <c r="O312" s="82"/>
      <c r="P312" s="82"/>
      <c r="Q312" s="82"/>
      <c r="R312" s="82"/>
      <c r="S312" s="82"/>
      <c r="T312" s="82"/>
      <c r="U312" s="82"/>
      <c r="V312" s="82"/>
      <c r="W312" s="82"/>
      <c r="X312" s="82"/>
      <c r="Y312" s="82"/>
      <c r="Z312" s="82"/>
      <c r="AA312" s="82"/>
      <c r="AB312" s="82"/>
      <c r="AC312" s="82"/>
    </row>
    <row r="313" spans="8:29" x14ac:dyDescent="0.25">
      <c r="H313" s="84"/>
      <c r="I313" s="215"/>
      <c r="J313" s="215"/>
      <c r="K313" s="215"/>
      <c r="L313" s="82"/>
      <c r="M313" s="82"/>
      <c r="N313" s="82"/>
      <c r="O313" s="82"/>
      <c r="P313" s="82"/>
      <c r="Q313" s="82"/>
      <c r="R313" s="82"/>
      <c r="S313" s="82"/>
      <c r="T313" s="82"/>
      <c r="U313" s="82"/>
      <c r="V313" s="82"/>
      <c r="W313" s="82"/>
      <c r="X313" s="82"/>
      <c r="Y313" s="82"/>
      <c r="Z313" s="82"/>
      <c r="AA313" s="82"/>
      <c r="AB313" s="82"/>
      <c r="AC313" s="82"/>
    </row>
    <row r="314" spans="8:29" x14ac:dyDescent="0.25">
      <c r="H314" s="84"/>
      <c r="I314" s="215"/>
      <c r="J314" s="215"/>
      <c r="K314" s="215"/>
      <c r="L314" s="82"/>
      <c r="M314" s="82"/>
      <c r="N314" s="82"/>
      <c r="O314" s="82"/>
      <c r="P314" s="82"/>
      <c r="Q314" s="82"/>
      <c r="R314" s="82"/>
      <c r="S314" s="82"/>
      <c r="T314" s="82"/>
      <c r="U314" s="82"/>
      <c r="V314" s="82"/>
      <c r="W314" s="82"/>
      <c r="X314" s="82"/>
      <c r="Y314" s="82"/>
      <c r="Z314" s="82"/>
      <c r="AA314" s="82"/>
      <c r="AB314" s="82"/>
      <c r="AC314" s="82"/>
    </row>
    <row r="315" spans="8:29" x14ac:dyDescent="0.25">
      <c r="H315" s="84"/>
      <c r="I315" s="215"/>
      <c r="J315" s="215"/>
      <c r="K315" s="215"/>
      <c r="L315" s="82"/>
      <c r="M315" s="82"/>
      <c r="N315" s="82"/>
      <c r="O315" s="82"/>
      <c r="P315" s="82"/>
      <c r="Q315" s="82"/>
      <c r="R315" s="82"/>
      <c r="S315" s="82"/>
      <c r="T315" s="82"/>
      <c r="U315" s="82"/>
      <c r="V315" s="82"/>
      <c r="W315" s="82"/>
      <c r="X315" s="82"/>
      <c r="Y315" s="82"/>
      <c r="Z315" s="82"/>
      <c r="AA315" s="82"/>
      <c r="AB315" s="82"/>
      <c r="AC315" s="82"/>
    </row>
    <row r="316" spans="8:29" x14ac:dyDescent="0.25">
      <c r="H316" s="84"/>
      <c r="I316" s="215"/>
      <c r="J316" s="215"/>
      <c r="K316" s="215"/>
      <c r="L316" s="82"/>
      <c r="M316" s="82"/>
      <c r="N316" s="82"/>
      <c r="O316" s="82"/>
      <c r="P316" s="82"/>
      <c r="Q316" s="82"/>
      <c r="R316" s="82"/>
      <c r="S316" s="82"/>
      <c r="T316" s="82"/>
      <c r="U316" s="82"/>
      <c r="V316" s="82"/>
      <c r="W316" s="82"/>
      <c r="X316" s="82"/>
      <c r="Y316" s="82"/>
      <c r="Z316" s="82"/>
      <c r="AA316" s="82"/>
      <c r="AB316" s="82"/>
      <c r="AC316" s="82"/>
    </row>
    <row r="317" spans="8:29" x14ac:dyDescent="0.25">
      <c r="H317" s="84"/>
      <c r="I317" s="215"/>
      <c r="J317" s="215"/>
      <c r="K317" s="215"/>
      <c r="L317" s="82"/>
      <c r="M317" s="82"/>
      <c r="N317" s="82"/>
      <c r="O317" s="82"/>
      <c r="P317" s="82"/>
      <c r="Q317" s="82"/>
      <c r="R317" s="82"/>
      <c r="S317" s="82"/>
      <c r="T317" s="82"/>
      <c r="U317" s="82"/>
      <c r="V317" s="82"/>
      <c r="W317" s="82"/>
      <c r="X317" s="82"/>
      <c r="Y317" s="82"/>
      <c r="Z317" s="82"/>
      <c r="AA317" s="82"/>
      <c r="AB317" s="82"/>
      <c r="AC317" s="82"/>
    </row>
    <row r="318" spans="8:29" x14ac:dyDescent="0.25">
      <c r="H318" s="84"/>
      <c r="I318" s="215"/>
      <c r="J318" s="215"/>
      <c r="K318" s="215"/>
      <c r="L318" s="82"/>
      <c r="M318" s="82"/>
      <c r="N318" s="82"/>
      <c r="O318" s="82"/>
      <c r="P318" s="82"/>
      <c r="Q318" s="82"/>
      <c r="R318" s="82"/>
      <c r="S318" s="82"/>
      <c r="T318" s="82"/>
      <c r="U318" s="82"/>
      <c r="V318" s="82"/>
      <c r="W318" s="82"/>
      <c r="X318" s="82"/>
      <c r="Y318" s="82"/>
      <c r="Z318" s="82"/>
      <c r="AA318" s="82"/>
      <c r="AB318" s="82"/>
      <c r="AC318" s="82"/>
    </row>
    <row r="319" spans="8:29" x14ac:dyDescent="0.25">
      <c r="H319" s="84"/>
      <c r="I319" s="215"/>
      <c r="J319" s="215"/>
      <c r="K319" s="215"/>
      <c r="L319" s="82"/>
      <c r="M319" s="82"/>
      <c r="N319" s="82"/>
      <c r="O319" s="82"/>
      <c r="P319" s="82"/>
      <c r="Q319" s="82"/>
      <c r="R319" s="82"/>
      <c r="S319" s="82"/>
      <c r="T319" s="82"/>
      <c r="U319" s="82"/>
      <c r="V319" s="82"/>
      <c r="W319" s="82"/>
      <c r="X319" s="82"/>
      <c r="Y319" s="82"/>
      <c r="Z319" s="82"/>
      <c r="AA319" s="82"/>
      <c r="AB319" s="82"/>
      <c r="AC319" s="82"/>
    </row>
    <row r="320" spans="8:29" x14ac:dyDescent="0.25">
      <c r="H320" s="84"/>
      <c r="I320" s="215"/>
      <c r="J320" s="215"/>
      <c r="K320" s="215"/>
      <c r="L320" s="82"/>
      <c r="M320" s="82"/>
      <c r="N320" s="82"/>
      <c r="O320" s="82"/>
      <c r="P320" s="82"/>
      <c r="Q320" s="82"/>
      <c r="R320" s="82"/>
      <c r="S320" s="82"/>
      <c r="T320" s="82"/>
      <c r="U320" s="82"/>
      <c r="V320" s="82"/>
      <c r="W320" s="82"/>
      <c r="X320" s="82"/>
      <c r="Y320" s="82"/>
      <c r="Z320" s="82"/>
      <c r="AA320" s="82"/>
      <c r="AB320" s="82"/>
      <c r="AC320" s="82"/>
    </row>
    <row r="321" spans="8:29" x14ac:dyDescent="0.25">
      <c r="H321" s="84"/>
      <c r="I321" s="215"/>
      <c r="J321" s="215"/>
      <c r="K321" s="215"/>
      <c r="L321" s="82"/>
      <c r="M321" s="82"/>
      <c r="N321" s="82"/>
      <c r="O321" s="82"/>
      <c r="P321" s="82"/>
      <c r="Q321" s="82"/>
      <c r="R321" s="82"/>
      <c r="S321" s="82"/>
      <c r="T321" s="82"/>
      <c r="U321" s="82"/>
      <c r="V321" s="82"/>
      <c r="W321" s="82"/>
      <c r="X321" s="82"/>
      <c r="Y321" s="82"/>
      <c r="Z321" s="82"/>
      <c r="AA321" s="82"/>
      <c r="AB321" s="82"/>
      <c r="AC321" s="82"/>
    </row>
    <row r="322" spans="8:29" x14ac:dyDescent="0.25">
      <c r="H322" s="84"/>
      <c r="I322" s="215"/>
      <c r="J322" s="215"/>
      <c r="K322" s="215"/>
      <c r="L322" s="82"/>
      <c r="M322" s="82"/>
      <c r="N322" s="82"/>
      <c r="O322" s="82"/>
      <c r="P322" s="82"/>
      <c r="Q322" s="82"/>
      <c r="R322" s="82"/>
      <c r="S322" s="82"/>
      <c r="T322" s="82"/>
      <c r="U322" s="82"/>
      <c r="V322" s="82"/>
      <c r="W322" s="82"/>
      <c r="X322" s="82"/>
      <c r="Y322" s="82"/>
      <c r="Z322" s="82"/>
      <c r="AA322" s="82"/>
      <c r="AB322" s="82"/>
      <c r="AC322" s="82"/>
    </row>
    <row r="323" spans="8:29" x14ac:dyDescent="0.25">
      <c r="H323" s="84"/>
      <c r="I323" s="215"/>
      <c r="J323" s="215"/>
      <c r="K323" s="215"/>
      <c r="L323" s="82"/>
      <c r="M323" s="82"/>
      <c r="N323" s="82"/>
      <c r="O323" s="82"/>
      <c r="P323" s="82"/>
      <c r="Q323" s="82"/>
      <c r="R323" s="82"/>
      <c r="S323" s="82"/>
      <c r="T323" s="82"/>
      <c r="U323" s="82"/>
      <c r="V323" s="82"/>
      <c r="W323" s="82"/>
      <c r="X323" s="82"/>
      <c r="Y323" s="82"/>
      <c r="Z323" s="82"/>
      <c r="AA323" s="82"/>
      <c r="AB323" s="82"/>
      <c r="AC323" s="82"/>
    </row>
    <row r="324" spans="8:29" x14ac:dyDescent="0.25">
      <c r="H324" s="84"/>
      <c r="I324" s="215"/>
      <c r="J324" s="215"/>
      <c r="K324" s="215"/>
      <c r="L324" s="82"/>
      <c r="M324" s="82"/>
      <c r="N324" s="82"/>
      <c r="O324" s="82"/>
      <c r="P324" s="82"/>
      <c r="Q324" s="82"/>
      <c r="R324" s="82"/>
      <c r="S324" s="82"/>
      <c r="T324" s="82"/>
      <c r="U324" s="82"/>
      <c r="V324" s="82"/>
      <c r="W324" s="82"/>
      <c r="X324" s="82"/>
      <c r="Y324" s="82"/>
      <c r="Z324" s="82"/>
      <c r="AA324" s="82"/>
      <c r="AB324" s="82"/>
      <c r="AC324" s="82"/>
    </row>
    <row r="325" spans="8:29" x14ac:dyDescent="0.25">
      <c r="H325" s="84"/>
      <c r="I325" s="215"/>
      <c r="J325" s="215"/>
      <c r="K325" s="215"/>
      <c r="L325" s="82"/>
      <c r="M325" s="82"/>
      <c r="N325" s="82"/>
      <c r="O325" s="82"/>
      <c r="P325" s="82"/>
      <c r="Q325" s="82"/>
      <c r="R325" s="82"/>
      <c r="S325" s="82"/>
      <c r="T325" s="82"/>
      <c r="U325" s="82"/>
      <c r="V325" s="82"/>
      <c r="W325" s="82"/>
      <c r="X325" s="82"/>
      <c r="Y325" s="82"/>
      <c r="Z325" s="82"/>
      <c r="AA325" s="82"/>
      <c r="AB325" s="82"/>
      <c r="AC325" s="82"/>
    </row>
    <row r="326" spans="8:29" x14ac:dyDescent="0.25">
      <c r="H326" s="84"/>
      <c r="I326" s="215"/>
      <c r="J326" s="215"/>
      <c r="K326" s="215"/>
      <c r="L326" s="82"/>
      <c r="M326" s="82"/>
      <c r="N326" s="82"/>
      <c r="O326" s="82"/>
      <c r="P326" s="82"/>
      <c r="Q326" s="82"/>
      <c r="R326" s="82"/>
      <c r="S326" s="82"/>
      <c r="T326" s="82"/>
      <c r="U326" s="82"/>
      <c r="V326" s="82"/>
      <c r="W326" s="82"/>
      <c r="X326" s="82"/>
      <c r="Y326" s="82"/>
      <c r="Z326" s="82"/>
      <c r="AA326" s="82"/>
      <c r="AB326" s="82"/>
      <c r="AC326" s="82"/>
    </row>
    <row r="327" spans="8:29" x14ac:dyDescent="0.25">
      <c r="H327" s="84"/>
      <c r="I327" s="215"/>
      <c r="J327" s="215"/>
      <c r="K327" s="215"/>
      <c r="L327" s="82"/>
      <c r="M327" s="82"/>
      <c r="N327" s="82"/>
      <c r="O327" s="82"/>
      <c r="P327" s="82"/>
      <c r="Q327" s="82"/>
      <c r="R327" s="82"/>
      <c r="S327" s="82"/>
      <c r="T327" s="82"/>
      <c r="U327" s="82"/>
      <c r="V327" s="82"/>
      <c r="W327" s="82"/>
      <c r="X327" s="82"/>
      <c r="Y327" s="82"/>
      <c r="Z327" s="82"/>
      <c r="AA327" s="82"/>
      <c r="AB327" s="82"/>
      <c r="AC327" s="82"/>
    </row>
    <row r="328" spans="8:29" x14ac:dyDescent="0.25">
      <c r="H328" s="84"/>
      <c r="I328" s="215"/>
      <c r="J328" s="215"/>
      <c r="K328" s="215"/>
      <c r="L328" s="82"/>
      <c r="M328" s="82"/>
      <c r="N328" s="82"/>
      <c r="O328" s="82"/>
      <c r="P328" s="82"/>
      <c r="Q328" s="82"/>
      <c r="R328" s="82"/>
      <c r="S328" s="82"/>
      <c r="T328" s="82"/>
      <c r="U328" s="82"/>
      <c r="V328" s="82"/>
      <c r="W328" s="82"/>
      <c r="X328" s="82"/>
      <c r="Y328" s="82"/>
      <c r="Z328" s="82"/>
      <c r="AA328" s="82"/>
      <c r="AB328" s="82"/>
      <c r="AC328" s="82"/>
    </row>
    <row r="329" spans="8:29" x14ac:dyDescent="0.25">
      <c r="H329" s="84"/>
      <c r="I329" s="215"/>
      <c r="J329" s="215"/>
      <c r="K329" s="215"/>
      <c r="L329" s="82"/>
      <c r="M329" s="82"/>
      <c r="N329" s="82"/>
      <c r="O329" s="82"/>
      <c r="P329" s="82"/>
      <c r="Q329" s="82"/>
      <c r="R329" s="82"/>
      <c r="S329" s="82"/>
      <c r="T329" s="82"/>
      <c r="U329" s="82"/>
      <c r="V329" s="82"/>
      <c r="W329" s="82"/>
      <c r="X329" s="82"/>
      <c r="Y329" s="82"/>
      <c r="Z329" s="82"/>
      <c r="AA329" s="82"/>
      <c r="AB329" s="82"/>
      <c r="AC329" s="82"/>
    </row>
    <row r="330" spans="8:29" x14ac:dyDescent="0.25">
      <c r="H330" s="84"/>
      <c r="I330" s="215"/>
      <c r="J330" s="215"/>
      <c r="K330" s="215"/>
      <c r="L330" s="82"/>
      <c r="M330" s="82"/>
      <c r="N330" s="82"/>
      <c r="O330" s="82"/>
      <c r="P330" s="82"/>
      <c r="Q330" s="82"/>
      <c r="R330" s="82"/>
      <c r="S330" s="82"/>
      <c r="T330" s="82"/>
      <c r="U330" s="82"/>
      <c r="V330" s="82"/>
      <c r="W330" s="82"/>
      <c r="X330" s="82"/>
      <c r="Y330" s="82"/>
      <c r="Z330" s="82"/>
      <c r="AA330" s="82"/>
      <c r="AB330" s="82"/>
      <c r="AC330" s="82"/>
    </row>
    <row r="331" spans="8:29" x14ac:dyDescent="0.25">
      <c r="H331" s="84"/>
      <c r="I331" s="215"/>
      <c r="J331" s="215"/>
      <c r="K331" s="215"/>
      <c r="L331" s="82"/>
      <c r="M331" s="82"/>
      <c r="N331" s="82"/>
      <c r="O331" s="82"/>
      <c r="P331" s="82"/>
      <c r="Q331" s="82"/>
      <c r="R331" s="82"/>
      <c r="S331" s="82"/>
      <c r="T331" s="82"/>
      <c r="U331" s="82"/>
      <c r="V331" s="82"/>
      <c r="W331" s="82"/>
      <c r="X331" s="82"/>
      <c r="Y331" s="82"/>
      <c r="Z331" s="82"/>
      <c r="AA331" s="82"/>
      <c r="AB331" s="82"/>
      <c r="AC331" s="82"/>
    </row>
    <row r="332" spans="8:29" x14ac:dyDescent="0.25">
      <c r="H332" s="84"/>
      <c r="I332" s="215"/>
      <c r="J332" s="215"/>
      <c r="K332" s="215"/>
      <c r="L332" s="82"/>
      <c r="M332" s="82"/>
      <c r="N332" s="82"/>
      <c r="O332" s="82"/>
      <c r="P332" s="82"/>
      <c r="Q332" s="82"/>
      <c r="R332" s="82"/>
      <c r="S332" s="82"/>
      <c r="T332" s="82"/>
      <c r="U332" s="82"/>
      <c r="V332" s="82"/>
      <c r="W332" s="82"/>
      <c r="X332" s="82"/>
      <c r="Y332" s="82"/>
      <c r="Z332" s="82"/>
      <c r="AA332" s="82"/>
      <c r="AB332" s="82"/>
      <c r="AC332" s="82"/>
    </row>
    <row r="333" spans="8:29" x14ac:dyDescent="0.25">
      <c r="H333" s="84"/>
      <c r="I333" s="215"/>
      <c r="J333" s="215"/>
      <c r="K333" s="215"/>
      <c r="L333" s="82"/>
      <c r="M333" s="82"/>
      <c r="N333" s="82"/>
      <c r="O333" s="82"/>
      <c r="P333" s="82"/>
      <c r="Q333" s="82"/>
      <c r="R333" s="82"/>
      <c r="S333" s="82"/>
      <c r="T333" s="82"/>
      <c r="U333" s="82"/>
      <c r="V333" s="82"/>
      <c r="W333" s="82"/>
      <c r="X333" s="82"/>
      <c r="Y333" s="82"/>
      <c r="Z333" s="82"/>
      <c r="AA333" s="82"/>
      <c r="AB333" s="82"/>
      <c r="AC333" s="82"/>
    </row>
    <row r="334" spans="8:29" x14ac:dyDescent="0.25">
      <c r="H334" s="84"/>
      <c r="I334" s="215"/>
      <c r="J334" s="215"/>
      <c r="K334" s="215"/>
      <c r="L334" s="82"/>
      <c r="M334" s="82"/>
      <c r="N334" s="82"/>
      <c r="O334" s="82"/>
      <c r="P334" s="82"/>
      <c r="Q334" s="82"/>
      <c r="R334" s="82"/>
      <c r="S334" s="82"/>
      <c r="T334" s="82"/>
      <c r="U334" s="82"/>
      <c r="V334" s="82"/>
      <c r="W334" s="82"/>
      <c r="X334" s="82"/>
      <c r="Y334" s="82"/>
      <c r="Z334" s="82"/>
      <c r="AA334" s="82"/>
      <c r="AB334" s="82"/>
      <c r="AC334" s="82"/>
    </row>
    <row r="335" spans="8:29" x14ac:dyDescent="0.25">
      <c r="H335" s="84"/>
      <c r="I335" s="215"/>
      <c r="J335" s="215"/>
      <c r="K335" s="215"/>
      <c r="L335" s="82"/>
      <c r="M335" s="82"/>
      <c r="N335" s="82"/>
      <c r="O335" s="82"/>
      <c r="P335" s="82"/>
      <c r="Q335" s="82"/>
      <c r="R335" s="82"/>
      <c r="S335" s="82"/>
      <c r="T335" s="82"/>
      <c r="U335" s="82"/>
      <c r="V335" s="82"/>
      <c r="W335" s="82"/>
      <c r="X335" s="82"/>
      <c r="Y335" s="82"/>
      <c r="Z335" s="82"/>
      <c r="AA335" s="82"/>
      <c r="AB335" s="82"/>
      <c r="AC335" s="82"/>
    </row>
    <row r="336" spans="8:29" x14ac:dyDescent="0.25">
      <c r="H336" s="84"/>
      <c r="I336" s="215"/>
      <c r="J336" s="215"/>
      <c r="K336" s="215"/>
      <c r="L336" s="82"/>
      <c r="M336" s="82"/>
      <c r="N336" s="82"/>
      <c r="O336" s="82"/>
      <c r="P336" s="82"/>
      <c r="Q336" s="82"/>
      <c r="R336" s="82"/>
      <c r="S336" s="82"/>
      <c r="T336" s="82"/>
      <c r="U336" s="82"/>
      <c r="V336" s="82"/>
      <c r="W336" s="82"/>
      <c r="X336" s="82"/>
      <c r="Y336" s="82"/>
      <c r="Z336" s="82"/>
      <c r="AA336" s="82"/>
      <c r="AB336" s="82"/>
      <c r="AC336" s="82"/>
    </row>
    <row r="337" spans="8:29" x14ac:dyDescent="0.25">
      <c r="H337" s="84"/>
      <c r="I337" s="215"/>
      <c r="J337" s="215"/>
      <c r="K337" s="215"/>
      <c r="L337" s="82"/>
      <c r="M337" s="82"/>
      <c r="N337" s="82"/>
      <c r="O337" s="82"/>
      <c r="P337" s="82"/>
      <c r="Q337" s="82"/>
      <c r="R337" s="82"/>
      <c r="S337" s="82"/>
      <c r="T337" s="82"/>
      <c r="U337" s="82"/>
      <c r="V337" s="82"/>
      <c r="W337" s="82"/>
      <c r="X337" s="82"/>
      <c r="Y337" s="82"/>
      <c r="Z337" s="82"/>
      <c r="AA337" s="82"/>
      <c r="AB337" s="82"/>
      <c r="AC337" s="82"/>
    </row>
    <row r="338" spans="8:29" x14ac:dyDescent="0.25">
      <c r="H338" s="84"/>
      <c r="I338" s="215"/>
      <c r="J338" s="215"/>
      <c r="K338" s="215"/>
      <c r="L338" s="82"/>
      <c r="M338" s="82"/>
      <c r="N338" s="82"/>
      <c r="O338" s="82"/>
      <c r="P338" s="82"/>
      <c r="Q338" s="82"/>
      <c r="R338" s="82"/>
      <c r="S338" s="82"/>
      <c r="T338" s="82"/>
      <c r="U338" s="82"/>
      <c r="V338" s="82"/>
      <c r="W338" s="82"/>
      <c r="X338" s="82"/>
      <c r="Y338" s="82"/>
      <c r="Z338" s="82"/>
      <c r="AA338" s="82"/>
      <c r="AB338" s="82"/>
      <c r="AC338" s="82"/>
    </row>
    <row r="339" spans="8:29" x14ac:dyDescent="0.25">
      <c r="H339" s="84"/>
      <c r="I339" s="215"/>
      <c r="J339" s="215"/>
      <c r="K339" s="215"/>
      <c r="L339" s="82"/>
      <c r="M339" s="82"/>
      <c r="N339" s="82"/>
      <c r="O339" s="82"/>
      <c r="P339" s="82"/>
      <c r="Q339" s="82"/>
      <c r="R339" s="82"/>
      <c r="S339" s="82"/>
      <c r="T339" s="82"/>
      <c r="U339" s="82"/>
      <c r="V339" s="82"/>
      <c r="W339" s="82"/>
      <c r="X339" s="82"/>
      <c r="Y339" s="82"/>
      <c r="Z339" s="82"/>
      <c r="AA339" s="82"/>
      <c r="AB339" s="82"/>
      <c r="AC339" s="82"/>
    </row>
    <row r="340" spans="8:29" x14ac:dyDescent="0.25">
      <c r="H340" s="84"/>
      <c r="I340" s="215"/>
      <c r="J340" s="215"/>
      <c r="K340" s="215"/>
      <c r="L340" s="82"/>
      <c r="M340" s="82"/>
      <c r="N340" s="82"/>
      <c r="O340" s="82"/>
      <c r="P340" s="82"/>
      <c r="Q340" s="82"/>
      <c r="R340" s="82"/>
      <c r="S340" s="82"/>
      <c r="T340" s="82"/>
      <c r="U340" s="82"/>
      <c r="V340" s="82"/>
      <c r="W340" s="82"/>
      <c r="X340" s="82"/>
      <c r="Y340" s="82"/>
      <c r="Z340" s="82"/>
      <c r="AA340" s="82"/>
      <c r="AB340" s="82"/>
      <c r="AC340" s="82"/>
    </row>
    <row r="341" spans="8:29" x14ac:dyDescent="0.25">
      <c r="H341" s="84"/>
      <c r="I341" s="215"/>
      <c r="J341" s="215"/>
      <c r="K341" s="215"/>
      <c r="L341" s="82"/>
      <c r="M341" s="82"/>
      <c r="N341" s="82"/>
      <c r="O341" s="82"/>
      <c r="P341" s="82"/>
      <c r="Q341" s="82"/>
      <c r="R341" s="82"/>
      <c r="S341" s="82"/>
      <c r="T341" s="82"/>
      <c r="U341" s="82"/>
      <c r="V341" s="82"/>
      <c r="W341" s="82"/>
      <c r="X341" s="82"/>
      <c r="Y341" s="82"/>
      <c r="Z341" s="82"/>
      <c r="AA341" s="82"/>
      <c r="AB341" s="82"/>
      <c r="AC341" s="82"/>
    </row>
    <row r="342" spans="8:29" x14ac:dyDescent="0.25">
      <c r="H342" s="84"/>
      <c r="I342" s="215"/>
      <c r="J342" s="215"/>
      <c r="K342" s="215"/>
      <c r="L342" s="82"/>
      <c r="M342" s="82"/>
      <c r="N342" s="82"/>
      <c r="O342" s="82"/>
      <c r="P342" s="82"/>
      <c r="Q342" s="82"/>
      <c r="R342" s="82"/>
      <c r="S342" s="82"/>
      <c r="T342" s="82"/>
      <c r="U342" s="82"/>
      <c r="V342" s="82"/>
      <c r="W342" s="82"/>
      <c r="X342" s="82"/>
      <c r="Y342" s="82"/>
      <c r="Z342" s="82"/>
      <c r="AA342" s="82"/>
      <c r="AB342" s="82"/>
      <c r="AC342" s="82"/>
    </row>
    <row r="343" spans="8:29" x14ac:dyDescent="0.25">
      <c r="H343" s="84"/>
      <c r="I343" s="215"/>
      <c r="J343" s="215"/>
      <c r="K343" s="215"/>
      <c r="L343" s="82"/>
      <c r="M343" s="82"/>
      <c r="N343" s="82"/>
      <c r="O343" s="82"/>
      <c r="P343" s="82"/>
      <c r="Q343" s="82"/>
      <c r="R343" s="82"/>
      <c r="S343" s="82"/>
      <c r="T343" s="82"/>
      <c r="U343" s="82"/>
      <c r="V343" s="82"/>
      <c r="W343" s="82"/>
      <c r="X343" s="82"/>
      <c r="Y343" s="82"/>
      <c r="Z343" s="82"/>
      <c r="AA343" s="82"/>
      <c r="AB343" s="82"/>
      <c r="AC343" s="82"/>
    </row>
    <row r="344" spans="8:29" x14ac:dyDescent="0.25">
      <c r="H344" s="84"/>
      <c r="I344" s="215"/>
      <c r="J344" s="215"/>
      <c r="K344" s="215"/>
      <c r="L344" s="82"/>
      <c r="M344" s="82"/>
      <c r="N344" s="82"/>
      <c r="O344" s="82"/>
      <c r="P344" s="82"/>
      <c r="Q344" s="82"/>
      <c r="R344" s="82"/>
      <c r="S344" s="82"/>
      <c r="T344" s="82"/>
      <c r="U344" s="82"/>
      <c r="V344" s="82"/>
      <c r="W344" s="82"/>
      <c r="X344" s="82"/>
      <c r="Y344" s="82"/>
      <c r="Z344" s="82"/>
      <c r="AA344" s="82"/>
      <c r="AB344" s="82"/>
      <c r="AC344" s="82"/>
    </row>
    <row r="345" spans="8:29" x14ac:dyDescent="0.25">
      <c r="H345" s="84"/>
      <c r="I345" s="215"/>
      <c r="J345" s="215"/>
      <c r="K345" s="215"/>
      <c r="L345" s="82"/>
      <c r="M345" s="82"/>
      <c r="N345" s="82"/>
      <c r="O345" s="82"/>
      <c r="P345" s="82"/>
      <c r="Q345" s="82"/>
      <c r="R345" s="82"/>
      <c r="S345" s="82"/>
      <c r="T345" s="82"/>
      <c r="U345" s="82"/>
      <c r="V345" s="82"/>
      <c r="W345" s="82"/>
      <c r="X345" s="82"/>
      <c r="Y345" s="82"/>
      <c r="Z345" s="82"/>
      <c r="AA345" s="82"/>
      <c r="AB345" s="82"/>
      <c r="AC345" s="82"/>
    </row>
    <row r="346" spans="8:29" x14ac:dyDescent="0.25">
      <c r="H346" s="84"/>
      <c r="I346" s="215"/>
      <c r="J346" s="215"/>
      <c r="K346" s="215"/>
      <c r="L346" s="82"/>
      <c r="M346" s="82"/>
      <c r="N346" s="82"/>
      <c r="O346" s="82"/>
      <c r="P346" s="82"/>
      <c r="Q346" s="82"/>
      <c r="R346" s="82"/>
      <c r="S346" s="82"/>
      <c r="T346" s="82"/>
      <c r="U346" s="82"/>
      <c r="V346" s="82"/>
      <c r="W346" s="82"/>
      <c r="X346" s="82"/>
      <c r="Y346" s="82"/>
      <c r="Z346" s="82"/>
      <c r="AA346" s="82"/>
      <c r="AB346" s="82"/>
      <c r="AC346" s="82"/>
    </row>
    <row r="347" spans="8:29" x14ac:dyDescent="0.25">
      <c r="H347" s="84"/>
      <c r="I347" s="215"/>
      <c r="J347" s="215"/>
      <c r="K347" s="215"/>
      <c r="L347" s="82"/>
      <c r="M347" s="82"/>
      <c r="N347" s="82"/>
      <c r="O347" s="82"/>
      <c r="P347" s="82"/>
      <c r="Q347" s="82"/>
      <c r="R347" s="82"/>
      <c r="S347" s="82"/>
      <c r="T347" s="82"/>
      <c r="U347" s="82"/>
      <c r="V347" s="82"/>
      <c r="W347" s="82"/>
      <c r="X347" s="82"/>
      <c r="Y347" s="82"/>
      <c r="Z347" s="82"/>
      <c r="AA347" s="82"/>
      <c r="AB347" s="82"/>
      <c r="AC347" s="82"/>
    </row>
    <row r="348" spans="8:29" x14ac:dyDescent="0.25">
      <c r="H348" s="84"/>
      <c r="I348" s="215"/>
      <c r="J348" s="215"/>
      <c r="K348" s="215"/>
      <c r="L348" s="82"/>
      <c r="M348" s="82"/>
      <c r="N348" s="82"/>
      <c r="O348" s="82"/>
      <c r="P348" s="82"/>
      <c r="Q348" s="82"/>
      <c r="R348" s="82"/>
      <c r="S348" s="82"/>
      <c r="T348" s="82"/>
      <c r="U348" s="82"/>
      <c r="V348" s="82"/>
      <c r="W348" s="82"/>
      <c r="X348" s="82"/>
      <c r="Y348" s="82"/>
      <c r="Z348" s="82"/>
      <c r="AA348" s="82"/>
      <c r="AB348" s="82"/>
      <c r="AC348" s="82"/>
    </row>
    <row r="349" spans="8:29" x14ac:dyDescent="0.25">
      <c r="H349" s="84"/>
      <c r="I349" s="215"/>
      <c r="J349" s="215"/>
      <c r="K349" s="215"/>
      <c r="L349" s="82"/>
      <c r="M349" s="82"/>
      <c r="N349" s="82"/>
      <c r="O349" s="82"/>
      <c r="P349" s="82"/>
      <c r="Q349" s="82"/>
      <c r="R349" s="82"/>
      <c r="S349" s="82"/>
      <c r="T349" s="82"/>
      <c r="U349" s="82"/>
      <c r="V349" s="82"/>
      <c r="W349" s="82"/>
      <c r="X349" s="82"/>
      <c r="Y349" s="82"/>
      <c r="Z349" s="82"/>
      <c r="AA349" s="82"/>
      <c r="AB349" s="82"/>
      <c r="AC349" s="82"/>
    </row>
    <row r="350" spans="8:29" x14ac:dyDescent="0.25">
      <c r="H350" s="84"/>
      <c r="I350" s="215"/>
      <c r="J350" s="215"/>
      <c r="K350" s="215"/>
      <c r="L350" s="82"/>
      <c r="M350" s="82"/>
      <c r="N350" s="82"/>
      <c r="O350" s="82"/>
      <c r="P350" s="82"/>
      <c r="Q350" s="82"/>
      <c r="R350" s="82"/>
      <c r="S350" s="82"/>
      <c r="T350" s="82"/>
      <c r="U350" s="82"/>
      <c r="V350" s="82"/>
      <c r="W350" s="82"/>
      <c r="X350" s="82"/>
      <c r="Y350" s="82"/>
      <c r="Z350" s="82"/>
      <c r="AA350" s="82"/>
      <c r="AB350" s="82"/>
      <c r="AC350" s="82"/>
    </row>
    <row r="351" spans="8:29" x14ac:dyDescent="0.25">
      <c r="H351" s="84"/>
      <c r="I351" s="215"/>
      <c r="J351" s="215"/>
      <c r="K351" s="215"/>
      <c r="L351" s="82"/>
      <c r="M351" s="82"/>
      <c r="N351" s="82"/>
      <c r="O351" s="82"/>
      <c r="P351" s="82"/>
      <c r="Q351" s="82"/>
      <c r="R351" s="82"/>
      <c r="S351" s="82"/>
      <c r="T351" s="82"/>
      <c r="U351" s="82"/>
      <c r="V351" s="82"/>
      <c r="W351" s="82"/>
      <c r="X351" s="82"/>
      <c r="Y351" s="82"/>
      <c r="Z351" s="82"/>
      <c r="AA351" s="82"/>
      <c r="AB351" s="82"/>
      <c r="AC351" s="82"/>
    </row>
    <row r="352" spans="8:29" x14ac:dyDescent="0.25">
      <c r="H352" s="84"/>
      <c r="I352" s="215"/>
      <c r="J352" s="215"/>
      <c r="K352" s="215"/>
      <c r="L352" s="82"/>
      <c r="M352" s="82"/>
      <c r="N352" s="82"/>
      <c r="O352" s="82"/>
      <c r="P352" s="82"/>
      <c r="Q352" s="82"/>
      <c r="R352" s="82"/>
      <c r="S352" s="82"/>
      <c r="T352" s="82"/>
      <c r="U352" s="82"/>
      <c r="V352" s="82"/>
      <c r="W352" s="82"/>
      <c r="X352" s="82"/>
      <c r="Y352" s="82"/>
      <c r="Z352" s="82"/>
      <c r="AA352" s="82"/>
      <c r="AB352" s="82"/>
      <c r="AC352" s="82"/>
    </row>
    <row r="353" spans="8:29" x14ac:dyDescent="0.25">
      <c r="H353" s="84"/>
      <c r="I353" s="215"/>
      <c r="J353" s="215"/>
      <c r="K353" s="215"/>
      <c r="L353" s="82"/>
      <c r="M353" s="82"/>
      <c r="N353" s="82"/>
      <c r="O353" s="82"/>
      <c r="P353" s="82"/>
      <c r="Q353" s="82"/>
      <c r="R353" s="82"/>
      <c r="S353" s="82"/>
      <c r="T353" s="82"/>
      <c r="U353" s="82"/>
      <c r="V353" s="82"/>
      <c r="W353" s="82"/>
      <c r="X353" s="82"/>
      <c r="Y353" s="82"/>
      <c r="Z353" s="82"/>
      <c r="AA353" s="82"/>
      <c r="AB353" s="82"/>
      <c r="AC353" s="82"/>
    </row>
    <row r="354" spans="8:29" x14ac:dyDescent="0.25">
      <c r="H354" s="84"/>
      <c r="I354" s="215"/>
      <c r="J354" s="215"/>
      <c r="K354" s="215"/>
      <c r="L354" s="82"/>
      <c r="M354" s="82"/>
      <c r="N354" s="82"/>
      <c r="O354" s="82"/>
      <c r="P354" s="82"/>
      <c r="Q354" s="82"/>
      <c r="R354" s="82"/>
      <c r="S354" s="82"/>
      <c r="T354" s="82"/>
      <c r="U354" s="82"/>
      <c r="V354" s="82"/>
      <c r="W354" s="82"/>
      <c r="X354" s="82"/>
      <c r="Y354" s="82"/>
      <c r="Z354" s="82"/>
      <c r="AA354" s="82"/>
      <c r="AB354" s="82"/>
      <c r="AC354" s="82"/>
    </row>
    <row r="355" spans="8:29" x14ac:dyDescent="0.25">
      <c r="H355" s="84"/>
      <c r="I355" s="215"/>
      <c r="J355" s="215"/>
      <c r="K355" s="215"/>
      <c r="L355" s="82"/>
      <c r="M355" s="82"/>
      <c r="N355" s="82"/>
      <c r="O355" s="82"/>
      <c r="P355" s="82"/>
      <c r="Q355" s="82"/>
      <c r="R355" s="82"/>
      <c r="S355" s="82"/>
      <c r="T355" s="82"/>
      <c r="U355" s="82"/>
      <c r="V355" s="82"/>
      <c r="W355" s="82"/>
      <c r="X355" s="82"/>
      <c r="Y355" s="82"/>
      <c r="Z355" s="82"/>
      <c r="AA355" s="82"/>
      <c r="AB355" s="82"/>
      <c r="AC355" s="82"/>
    </row>
    <row r="356" spans="8:29" x14ac:dyDescent="0.25">
      <c r="H356" s="84"/>
      <c r="I356" s="215"/>
      <c r="J356" s="215"/>
      <c r="K356" s="215"/>
      <c r="L356" s="82"/>
      <c r="M356" s="82"/>
      <c r="N356" s="82"/>
      <c r="O356" s="82"/>
      <c r="P356" s="82"/>
      <c r="Q356" s="82"/>
      <c r="R356" s="82"/>
      <c r="S356" s="82"/>
      <c r="T356" s="82"/>
      <c r="U356" s="82"/>
      <c r="V356" s="82"/>
      <c r="W356" s="82"/>
      <c r="X356" s="82"/>
      <c r="Y356" s="82"/>
      <c r="Z356" s="82"/>
      <c r="AA356" s="82"/>
      <c r="AB356" s="82"/>
      <c r="AC356" s="82"/>
    </row>
    <row r="357" spans="8:29" x14ac:dyDescent="0.25">
      <c r="H357" s="84"/>
      <c r="I357" s="215"/>
      <c r="J357" s="215"/>
      <c r="K357" s="215"/>
      <c r="L357" s="82"/>
      <c r="M357" s="82"/>
      <c r="N357" s="82"/>
      <c r="O357" s="82"/>
      <c r="P357" s="82"/>
      <c r="Q357" s="82"/>
      <c r="R357" s="82"/>
      <c r="S357" s="82"/>
      <c r="T357" s="82"/>
      <c r="U357" s="82"/>
      <c r="V357" s="82"/>
      <c r="W357" s="82"/>
      <c r="X357" s="82"/>
      <c r="Y357" s="82"/>
      <c r="Z357" s="82"/>
      <c r="AA357" s="82"/>
      <c r="AB357" s="82"/>
      <c r="AC357" s="82"/>
    </row>
    <row r="358" spans="8:29" x14ac:dyDescent="0.25">
      <c r="H358" s="84"/>
      <c r="I358" s="215"/>
      <c r="J358" s="215"/>
      <c r="K358" s="215"/>
      <c r="L358" s="82"/>
      <c r="M358" s="82"/>
      <c r="N358" s="82"/>
      <c r="O358" s="82"/>
      <c r="P358" s="82"/>
      <c r="Q358" s="82"/>
      <c r="R358" s="82"/>
      <c r="S358" s="82"/>
      <c r="T358" s="82"/>
      <c r="U358" s="82"/>
      <c r="V358" s="82"/>
      <c r="W358" s="82"/>
      <c r="X358" s="82"/>
      <c r="Y358" s="82"/>
      <c r="Z358" s="82"/>
      <c r="AA358" s="82"/>
      <c r="AB358" s="82"/>
      <c r="AC358" s="82"/>
    </row>
    <row r="359" spans="8:29" x14ac:dyDescent="0.25">
      <c r="H359" s="84"/>
      <c r="I359" s="215"/>
      <c r="J359" s="215"/>
      <c r="K359" s="215"/>
      <c r="L359" s="82"/>
      <c r="M359" s="82"/>
      <c r="N359" s="82"/>
      <c r="O359" s="82"/>
      <c r="P359" s="82"/>
      <c r="Q359" s="82"/>
      <c r="R359" s="82"/>
      <c r="S359" s="82"/>
      <c r="T359" s="82"/>
      <c r="U359" s="82"/>
      <c r="V359" s="82"/>
      <c r="W359" s="82"/>
      <c r="X359" s="82"/>
      <c r="Y359" s="82"/>
      <c r="Z359" s="82"/>
      <c r="AA359" s="82"/>
      <c r="AB359" s="82"/>
      <c r="AC359" s="82"/>
    </row>
    <row r="360" spans="8:29" x14ac:dyDescent="0.25">
      <c r="H360" s="84"/>
      <c r="I360" s="215"/>
      <c r="J360" s="215"/>
      <c r="K360" s="215"/>
      <c r="L360" s="82"/>
      <c r="M360" s="82"/>
      <c r="N360" s="82"/>
      <c r="O360" s="82"/>
      <c r="P360" s="82"/>
      <c r="Q360" s="82"/>
      <c r="R360" s="82"/>
      <c r="S360" s="82"/>
      <c r="T360" s="82"/>
      <c r="U360" s="82"/>
      <c r="V360" s="82"/>
      <c r="W360" s="82"/>
      <c r="X360" s="82"/>
      <c r="Y360" s="82"/>
      <c r="Z360" s="82"/>
      <c r="AA360" s="82"/>
      <c r="AB360" s="82"/>
      <c r="AC360" s="82"/>
    </row>
    <row r="361" spans="8:29" x14ac:dyDescent="0.25">
      <c r="H361" s="84"/>
      <c r="I361" s="215"/>
      <c r="J361" s="215"/>
      <c r="K361" s="215"/>
      <c r="L361" s="82"/>
      <c r="M361" s="82"/>
      <c r="N361" s="82"/>
      <c r="O361" s="82"/>
      <c r="P361" s="82"/>
      <c r="Q361" s="82"/>
      <c r="R361" s="82"/>
      <c r="S361" s="82"/>
      <c r="T361" s="82"/>
      <c r="U361" s="82"/>
      <c r="V361" s="82"/>
      <c r="W361" s="82"/>
      <c r="X361" s="82"/>
      <c r="Y361" s="82"/>
      <c r="Z361" s="82"/>
      <c r="AA361" s="82"/>
      <c r="AB361" s="82"/>
      <c r="AC361" s="82"/>
    </row>
    <row r="362" spans="8:29" x14ac:dyDescent="0.25">
      <c r="H362" s="84"/>
      <c r="I362" s="215"/>
      <c r="J362" s="215"/>
      <c r="K362" s="215"/>
      <c r="L362" s="82"/>
      <c r="M362" s="82"/>
      <c r="N362" s="82"/>
      <c r="O362" s="82"/>
      <c r="P362" s="82"/>
      <c r="Q362" s="82"/>
      <c r="R362" s="82"/>
      <c r="S362" s="82"/>
      <c r="T362" s="82"/>
      <c r="U362" s="82"/>
      <c r="V362" s="82"/>
      <c r="W362" s="82"/>
      <c r="X362" s="82"/>
      <c r="Y362" s="82"/>
      <c r="Z362" s="82"/>
      <c r="AA362" s="82"/>
      <c r="AB362" s="82"/>
      <c r="AC362" s="82"/>
    </row>
    <row r="363" spans="8:29" x14ac:dyDescent="0.25">
      <c r="H363" s="84"/>
      <c r="I363" s="215"/>
      <c r="J363" s="215"/>
      <c r="K363" s="215"/>
      <c r="L363" s="82"/>
      <c r="M363" s="82"/>
      <c r="N363" s="82"/>
      <c r="O363" s="82"/>
      <c r="P363" s="82"/>
      <c r="Q363" s="82"/>
      <c r="R363" s="82"/>
      <c r="S363" s="82"/>
      <c r="T363" s="82"/>
      <c r="U363" s="82"/>
      <c r="V363" s="82"/>
      <c r="W363" s="82"/>
      <c r="X363" s="82"/>
      <c r="Y363" s="82"/>
      <c r="Z363" s="82"/>
      <c r="AA363" s="82"/>
      <c r="AB363" s="82"/>
      <c r="AC363" s="82"/>
    </row>
    <row r="364" spans="8:29" x14ac:dyDescent="0.25">
      <c r="H364" s="84"/>
      <c r="I364" s="215"/>
      <c r="J364" s="215"/>
      <c r="K364" s="215"/>
      <c r="L364" s="82"/>
      <c r="M364" s="82"/>
      <c r="N364" s="82"/>
      <c r="O364" s="82"/>
      <c r="P364" s="82"/>
      <c r="Q364" s="82"/>
      <c r="R364" s="82"/>
      <c r="S364" s="82"/>
      <c r="T364" s="82"/>
      <c r="U364" s="82"/>
      <c r="V364" s="82"/>
      <c r="W364" s="82"/>
      <c r="X364" s="82"/>
      <c r="Y364" s="82"/>
      <c r="Z364" s="82"/>
      <c r="AA364" s="82"/>
      <c r="AB364" s="82"/>
      <c r="AC364" s="82"/>
    </row>
    <row r="365" spans="8:29" x14ac:dyDescent="0.25">
      <c r="H365" s="84"/>
      <c r="I365" s="215"/>
      <c r="J365" s="215"/>
      <c r="K365" s="215"/>
      <c r="L365" s="82"/>
      <c r="M365" s="82"/>
      <c r="N365" s="82"/>
      <c r="O365" s="82"/>
      <c r="P365" s="82"/>
      <c r="Q365" s="82"/>
      <c r="R365" s="82"/>
      <c r="S365" s="82"/>
      <c r="T365" s="82"/>
      <c r="U365" s="82"/>
      <c r="V365" s="82"/>
      <c r="W365" s="82"/>
      <c r="X365" s="82"/>
      <c r="Y365" s="82"/>
      <c r="Z365" s="82"/>
      <c r="AA365" s="82"/>
      <c r="AB365" s="82"/>
      <c r="AC365" s="82"/>
    </row>
    <row r="366" spans="8:29" x14ac:dyDescent="0.25">
      <c r="H366" s="84"/>
      <c r="I366" s="215"/>
      <c r="J366" s="215"/>
      <c r="K366" s="215"/>
      <c r="L366" s="82"/>
      <c r="M366" s="82"/>
      <c r="N366" s="82"/>
      <c r="O366" s="82"/>
      <c r="P366" s="82"/>
      <c r="Q366" s="82"/>
      <c r="R366" s="82"/>
      <c r="S366" s="82"/>
      <c r="T366" s="82"/>
      <c r="U366" s="82"/>
      <c r="V366" s="82"/>
      <c r="W366" s="82"/>
      <c r="X366" s="82"/>
      <c r="Y366" s="82"/>
      <c r="Z366" s="82"/>
      <c r="AA366" s="82"/>
      <c r="AB366" s="82"/>
      <c r="AC366" s="82"/>
    </row>
    <row r="367" spans="8:29" x14ac:dyDescent="0.25">
      <c r="H367" s="84"/>
      <c r="I367" s="215"/>
      <c r="J367" s="215"/>
      <c r="K367" s="215"/>
      <c r="L367" s="82"/>
      <c r="M367" s="82"/>
      <c r="N367" s="82"/>
      <c r="O367" s="82"/>
      <c r="P367" s="82"/>
      <c r="Q367" s="82"/>
      <c r="R367" s="82"/>
      <c r="S367" s="82"/>
      <c r="T367" s="82"/>
      <c r="U367" s="82"/>
      <c r="V367" s="82"/>
      <c r="W367" s="82"/>
      <c r="X367" s="82"/>
      <c r="Y367" s="82"/>
      <c r="Z367" s="82"/>
      <c r="AA367" s="82"/>
      <c r="AB367" s="82"/>
      <c r="AC367" s="82"/>
    </row>
    <row r="368" spans="8:29" x14ac:dyDescent="0.25">
      <c r="H368" s="84"/>
      <c r="I368" s="215"/>
      <c r="J368" s="215"/>
      <c r="K368" s="215"/>
      <c r="L368" s="82"/>
      <c r="M368" s="82"/>
      <c r="N368" s="82"/>
      <c r="O368" s="82"/>
      <c r="P368" s="82"/>
      <c r="Q368" s="82"/>
      <c r="R368" s="82"/>
      <c r="S368" s="82"/>
      <c r="T368" s="82"/>
      <c r="U368" s="82"/>
      <c r="V368" s="82"/>
      <c r="W368" s="82"/>
      <c r="X368" s="82"/>
      <c r="Y368" s="82"/>
      <c r="Z368" s="82"/>
      <c r="AA368" s="82"/>
      <c r="AB368" s="82"/>
      <c r="AC368" s="82"/>
    </row>
    <row r="369" spans="8:29" x14ac:dyDescent="0.25">
      <c r="H369" s="84"/>
      <c r="I369" s="215"/>
      <c r="J369" s="215"/>
      <c r="K369" s="215"/>
      <c r="L369" s="82"/>
      <c r="M369" s="82"/>
      <c r="N369" s="82"/>
      <c r="O369" s="82"/>
      <c r="P369" s="82"/>
      <c r="Q369" s="82"/>
      <c r="R369" s="82"/>
      <c r="S369" s="82"/>
      <c r="T369" s="82"/>
      <c r="U369" s="82"/>
      <c r="V369" s="82"/>
      <c r="W369" s="82"/>
      <c r="X369" s="82"/>
      <c r="Y369" s="82"/>
      <c r="Z369" s="82"/>
      <c r="AA369" s="82"/>
      <c r="AB369" s="82"/>
      <c r="AC369" s="82"/>
    </row>
    <row r="370" spans="8:29" x14ac:dyDescent="0.25">
      <c r="H370" s="84"/>
      <c r="I370" s="215"/>
      <c r="J370" s="215"/>
      <c r="K370" s="215"/>
      <c r="L370" s="82"/>
      <c r="M370" s="82"/>
      <c r="N370" s="82"/>
      <c r="O370" s="82"/>
      <c r="P370" s="82"/>
      <c r="Q370" s="82"/>
      <c r="R370" s="82"/>
      <c r="S370" s="82"/>
      <c r="T370" s="82"/>
      <c r="U370" s="82"/>
      <c r="V370" s="82"/>
      <c r="W370" s="82"/>
      <c r="X370" s="82"/>
      <c r="Y370" s="82"/>
      <c r="Z370" s="82"/>
      <c r="AA370" s="82"/>
      <c r="AB370" s="82"/>
      <c r="AC370" s="82"/>
    </row>
    <row r="371" spans="8:29" x14ac:dyDescent="0.25">
      <c r="H371" s="84"/>
      <c r="I371" s="215"/>
      <c r="J371" s="215"/>
      <c r="K371" s="215"/>
      <c r="L371" s="82"/>
      <c r="M371" s="82"/>
      <c r="N371" s="82"/>
      <c r="O371" s="82"/>
      <c r="P371" s="82"/>
      <c r="Q371" s="82"/>
      <c r="R371" s="82"/>
      <c r="S371" s="82"/>
      <c r="T371" s="82"/>
      <c r="U371" s="82"/>
      <c r="V371" s="82"/>
      <c r="W371" s="82"/>
      <c r="X371" s="82"/>
      <c r="Y371" s="82"/>
      <c r="Z371" s="82"/>
      <c r="AA371" s="82"/>
      <c r="AB371" s="82"/>
      <c r="AC371" s="82"/>
    </row>
    <row r="372" spans="8:29" x14ac:dyDescent="0.25">
      <c r="H372" s="84"/>
      <c r="I372" s="215"/>
      <c r="J372" s="215"/>
      <c r="K372" s="215"/>
      <c r="L372" s="82"/>
      <c r="M372" s="82"/>
      <c r="N372" s="82"/>
      <c r="O372" s="82"/>
      <c r="P372" s="82"/>
      <c r="Q372" s="82"/>
      <c r="R372" s="82"/>
      <c r="S372" s="82"/>
      <c r="T372" s="82"/>
      <c r="U372" s="82"/>
      <c r="V372" s="82"/>
      <c r="W372" s="82"/>
      <c r="X372" s="82"/>
      <c r="Y372" s="82"/>
      <c r="Z372" s="82"/>
      <c r="AA372" s="82"/>
      <c r="AB372" s="82"/>
      <c r="AC372" s="82"/>
    </row>
    <row r="373" spans="8:29" x14ac:dyDescent="0.25">
      <c r="H373" s="84"/>
      <c r="I373" s="215"/>
      <c r="J373" s="215"/>
      <c r="K373" s="215"/>
      <c r="L373" s="82"/>
      <c r="M373" s="82"/>
      <c r="N373" s="82"/>
      <c r="O373" s="82"/>
      <c r="P373" s="82"/>
      <c r="Q373" s="82"/>
      <c r="R373" s="82"/>
      <c r="S373" s="82"/>
      <c r="T373" s="82"/>
      <c r="U373" s="82"/>
      <c r="V373" s="82"/>
      <c r="W373" s="82"/>
      <c r="X373" s="82"/>
      <c r="Y373" s="82"/>
      <c r="Z373" s="82"/>
      <c r="AA373" s="82"/>
      <c r="AB373" s="82"/>
      <c r="AC373" s="82"/>
    </row>
    <row r="374" spans="8:29" x14ac:dyDescent="0.25">
      <c r="H374" s="84"/>
      <c r="I374" s="215"/>
      <c r="J374" s="215"/>
      <c r="K374" s="215"/>
      <c r="L374" s="82"/>
      <c r="M374" s="82"/>
      <c r="N374" s="82"/>
      <c r="O374" s="82"/>
      <c r="P374" s="82"/>
      <c r="Q374" s="82"/>
      <c r="R374" s="82"/>
      <c r="S374" s="82"/>
      <c r="T374" s="82"/>
      <c r="U374" s="82"/>
      <c r="V374" s="82"/>
      <c r="W374" s="82"/>
      <c r="X374" s="82"/>
      <c r="Y374" s="82"/>
      <c r="Z374" s="82"/>
      <c r="AA374" s="82"/>
      <c r="AB374" s="82"/>
      <c r="AC374" s="82"/>
    </row>
    <row r="375" spans="8:29" x14ac:dyDescent="0.25">
      <c r="H375" s="84"/>
      <c r="I375" s="215"/>
      <c r="J375" s="215"/>
      <c r="K375" s="215"/>
      <c r="L375" s="82"/>
      <c r="M375" s="82"/>
      <c r="N375" s="82"/>
      <c r="O375" s="82"/>
      <c r="P375" s="82"/>
      <c r="Q375" s="82"/>
      <c r="R375" s="82"/>
      <c r="S375" s="82"/>
      <c r="T375" s="82"/>
      <c r="U375" s="82"/>
      <c r="V375" s="82"/>
      <c r="W375" s="82"/>
      <c r="X375" s="82"/>
      <c r="Y375" s="82"/>
      <c r="Z375" s="82"/>
      <c r="AA375" s="82"/>
      <c r="AB375" s="82"/>
      <c r="AC375" s="82"/>
    </row>
    <row r="376" spans="8:29" x14ac:dyDescent="0.25">
      <c r="H376" s="84"/>
      <c r="I376" s="215"/>
      <c r="J376" s="215"/>
      <c r="K376" s="215"/>
      <c r="L376" s="82"/>
      <c r="M376" s="82"/>
      <c r="N376" s="82"/>
      <c r="O376" s="82"/>
      <c r="P376" s="82"/>
      <c r="Q376" s="82"/>
      <c r="R376" s="82"/>
      <c r="S376" s="82"/>
      <c r="T376" s="82"/>
      <c r="U376" s="82"/>
      <c r="V376" s="82"/>
      <c r="W376" s="82"/>
      <c r="X376" s="82"/>
      <c r="Y376" s="82"/>
      <c r="Z376" s="82"/>
      <c r="AA376" s="82"/>
      <c r="AB376" s="82"/>
      <c r="AC376" s="82"/>
    </row>
    <row r="377" spans="8:29" x14ac:dyDescent="0.25">
      <c r="H377" s="84"/>
      <c r="I377" s="215"/>
      <c r="J377" s="215"/>
      <c r="K377" s="215"/>
      <c r="L377" s="82"/>
      <c r="M377" s="82"/>
      <c r="N377" s="82"/>
      <c r="O377" s="82"/>
      <c r="P377" s="82"/>
      <c r="Q377" s="82"/>
      <c r="R377" s="82"/>
      <c r="S377" s="82"/>
      <c r="T377" s="82"/>
      <c r="U377" s="82"/>
      <c r="V377" s="82"/>
      <c r="W377" s="82"/>
      <c r="X377" s="82"/>
      <c r="Y377" s="82"/>
      <c r="Z377" s="82"/>
      <c r="AA377" s="82"/>
      <c r="AB377" s="82"/>
      <c r="AC377" s="82"/>
    </row>
    <row r="378" spans="8:29" x14ac:dyDescent="0.25">
      <c r="H378" s="84"/>
      <c r="I378" s="215"/>
      <c r="J378" s="215"/>
      <c r="K378" s="215"/>
      <c r="L378" s="82"/>
      <c r="M378" s="82"/>
      <c r="N378" s="82"/>
      <c r="O378" s="82"/>
      <c r="P378" s="82"/>
      <c r="Q378" s="82"/>
      <c r="R378" s="82"/>
      <c r="S378" s="82"/>
      <c r="T378" s="82"/>
      <c r="U378" s="82"/>
      <c r="V378" s="82"/>
      <c r="W378" s="82"/>
      <c r="X378" s="82"/>
      <c r="Y378" s="82"/>
      <c r="Z378" s="82"/>
      <c r="AA378" s="82"/>
      <c r="AB378" s="82"/>
      <c r="AC378" s="82"/>
    </row>
    <row r="379" spans="8:29" x14ac:dyDescent="0.25">
      <c r="H379" s="84"/>
      <c r="I379" s="215"/>
      <c r="J379" s="215"/>
      <c r="K379" s="215"/>
      <c r="L379" s="82"/>
      <c r="M379" s="82"/>
      <c r="N379" s="82"/>
      <c r="O379" s="82"/>
      <c r="P379" s="82"/>
      <c r="Q379" s="82"/>
      <c r="R379" s="82"/>
      <c r="S379" s="82"/>
      <c r="T379" s="82"/>
      <c r="U379" s="82"/>
      <c r="V379" s="82"/>
      <c r="W379" s="82"/>
      <c r="X379" s="82"/>
      <c r="Y379" s="82"/>
      <c r="Z379" s="82"/>
      <c r="AA379" s="82"/>
      <c r="AB379" s="82"/>
      <c r="AC379" s="82"/>
    </row>
    <row r="380" spans="8:29" x14ac:dyDescent="0.25">
      <c r="H380" s="84"/>
      <c r="I380" s="215"/>
      <c r="J380" s="215"/>
      <c r="K380" s="215"/>
      <c r="L380" s="82"/>
      <c r="M380" s="82"/>
      <c r="N380" s="82"/>
      <c r="O380" s="82"/>
      <c r="P380" s="82"/>
      <c r="Q380" s="82"/>
      <c r="R380" s="82"/>
      <c r="S380" s="82"/>
      <c r="T380" s="82"/>
      <c r="U380" s="82"/>
      <c r="V380" s="82"/>
      <c r="W380" s="82"/>
      <c r="X380" s="82"/>
      <c r="Y380" s="82"/>
      <c r="Z380" s="82"/>
      <c r="AA380" s="82"/>
      <c r="AB380" s="82"/>
      <c r="AC380" s="82"/>
    </row>
    <row r="381" spans="8:29" x14ac:dyDescent="0.25">
      <c r="H381" s="84"/>
      <c r="I381" s="215"/>
      <c r="J381" s="215"/>
      <c r="K381" s="215"/>
      <c r="L381" s="82"/>
      <c r="M381" s="82"/>
      <c r="N381" s="82"/>
      <c r="O381" s="82"/>
      <c r="P381" s="82"/>
      <c r="Q381" s="82"/>
      <c r="R381" s="82"/>
      <c r="S381" s="82"/>
      <c r="T381" s="82"/>
      <c r="U381" s="82"/>
      <c r="V381" s="82"/>
      <c r="W381" s="82"/>
      <c r="X381" s="82"/>
      <c r="Y381" s="82"/>
      <c r="Z381" s="82"/>
      <c r="AA381" s="82"/>
      <c r="AB381" s="82"/>
      <c r="AC381" s="82"/>
    </row>
    <row r="382" spans="8:29" x14ac:dyDescent="0.25">
      <c r="H382" s="84"/>
      <c r="I382" s="215"/>
      <c r="J382" s="215"/>
      <c r="K382" s="215"/>
      <c r="L382" s="82"/>
      <c r="M382" s="82"/>
      <c r="N382" s="82"/>
      <c r="O382" s="82"/>
      <c r="P382" s="82"/>
      <c r="Q382" s="82"/>
      <c r="R382" s="82"/>
      <c r="S382" s="82"/>
      <c r="T382" s="82"/>
      <c r="U382" s="82"/>
      <c r="V382" s="82"/>
      <c r="W382" s="82"/>
      <c r="X382" s="82"/>
      <c r="Y382" s="82"/>
      <c r="Z382" s="82"/>
      <c r="AA382" s="82"/>
      <c r="AB382" s="82"/>
      <c r="AC382" s="82"/>
    </row>
    <row r="383" spans="8:29" x14ac:dyDescent="0.25">
      <c r="H383" s="84"/>
      <c r="I383" s="215"/>
      <c r="J383" s="215"/>
      <c r="K383" s="215"/>
      <c r="L383" s="82"/>
      <c r="M383" s="82"/>
      <c r="N383" s="82"/>
      <c r="O383" s="82"/>
      <c r="P383" s="82"/>
      <c r="Q383" s="82"/>
      <c r="R383" s="82"/>
      <c r="S383" s="82"/>
      <c r="T383" s="82"/>
      <c r="U383" s="82"/>
      <c r="V383" s="82"/>
      <c r="W383" s="82"/>
      <c r="X383" s="82"/>
      <c r="Y383" s="82"/>
      <c r="Z383" s="82"/>
      <c r="AA383" s="82"/>
      <c r="AB383" s="82"/>
      <c r="AC383" s="82"/>
    </row>
    <row r="384" spans="8:29" x14ac:dyDescent="0.25">
      <c r="H384" s="84"/>
      <c r="I384" s="215"/>
      <c r="J384" s="215"/>
      <c r="K384" s="215"/>
      <c r="L384" s="82"/>
      <c r="M384" s="82"/>
      <c r="N384" s="82"/>
      <c r="O384" s="82"/>
      <c r="P384" s="82"/>
      <c r="Q384" s="82"/>
      <c r="R384" s="82"/>
      <c r="S384" s="82"/>
      <c r="T384" s="82"/>
      <c r="U384" s="82"/>
      <c r="V384" s="82"/>
      <c r="W384" s="82"/>
      <c r="X384" s="82"/>
      <c r="Y384" s="82"/>
      <c r="Z384" s="82"/>
      <c r="AA384" s="82"/>
      <c r="AB384" s="82"/>
      <c r="AC384" s="82"/>
    </row>
    <row r="385" spans="8:29" x14ac:dyDescent="0.25">
      <c r="H385" s="84"/>
      <c r="I385" s="215"/>
      <c r="J385" s="215"/>
      <c r="K385" s="215"/>
      <c r="L385" s="82"/>
      <c r="M385" s="82"/>
      <c r="N385" s="82"/>
      <c r="O385" s="82"/>
      <c r="P385" s="82"/>
      <c r="Q385" s="82"/>
      <c r="R385" s="82"/>
      <c r="S385" s="82"/>
      <c r="T385" s="82"/>
      <c r="U385" s="82"/>
      <c r="V385" s="82"/>
      <c r="W385" s="82"/>
      <c r="X385" s="82"/>
      <c r="Y385" s="82"/>
      <c r="Z385" s="82"/>
      <c r="AA385" s="82"/>
      <c r="AB385" s="82"/>
      <c r="AC385" s="82"/>
    </row>
    <row r="386" spans="8:29" x14ac:dyDescent="0.25">
      <c r="H386" s="84"/>
      <c r="I386" s="215"/>
      <c r="J386" s="215"/>
      <c r="K386" s="215"/>
      <c r="L386" s="82"/>
      <c r="M386" s="82"/>
      <c r="N386" s="82"/>
      <c r="O386" s="82"/>
      <c r="P386" s="82"/>
      <c r="Q386" s="82"/>
      <c r="R386" s="82"/>
      <c r="S386" s="82"/>
      <c r="T386" s="82"/>
      <c r="U386" s="82"/>
      <c r="V386" s="82"/>
      <c r="W386" s="82"/>
      <c r="X386" s="82"/>
      <c r="Y386" s="82"/>
      <c r="Z386" s="82"/>
      <c r="AA386" s="82"/>
      <c r="AB386" s="82"/>
      <c r="AC386" s="82"/>
    </row>
    <row r="387" spans="8:29" x14ac:dyDescent="0.25">
      <c r="H387" s="84"/>
      <c r="I387" s="215"/>
      <c r="J387" s="215"/>
      <c r="K387" s="215"/>
      <c r="L387" s="82"/>
      <c r="M387" s="82"/>
      <c r="N387" s="82"/>
      <c r="O387" s="82"/>
      <c r="P387" s="82"/>
      <c r="Q387" s="82"/>
      <c r="R387" s="82"/>
      <c r="S387" s="82"/>
      <c r="T387" s="82"/>
      <c r="U387" s="82"/>
      <c r="V387" s="82"/>
      <c r="W387" s="82"/>
      <c r="X387" s="82"/>
      <c r="Y387" s="82"/>
      <c r="Z387" s="82"/>
      <c r="AA387" s="82"/>
      <c r="AB387" s="82"/>
      <c r="AC387" s="82"/>
    </row>
    <row r="388" spans="8:29" x14ac:dyDescent="0.25">
      <c r="H388" s="84"/>
      <c r="I388" s="215"/>
      <c r="J388" s="215"/>
      <c r="K388" s="215"/>
      <c r="L388" s="82"/>
      <c r="M388" s="82"/>
      <c r="N388" s="82"/>
      <c r="O388" s="82"/>
      <c r="P388" s="82"/>
      <c r="Q388" s="82"/>
      <c r="R388" s="82"/>
      <c r="S388" s="82"/>
      <c r="T388" s="82"/>
      <c r="U388" s="82"/>
      <c r="V388" s="82"/>
      <c r="W388" s="82"/>
      <c r="X388" s="82"/>
      <c r="Y388" s="82"/>
      <c r="Z388" s="82"/>
      <c r="AA388" s="82"/>
      <c r="AB388" s="82"/>
      <c r="AC388" s="82"/>
    </row>
    <row r="389" spans="8:29" x14ac:dyDescent="0.25">
      <c r="H389" s="84"/>
      <c r="I389" s="215"/>
      <c r="J389" s="215"/>
      <c r="K389" s="215"/>
      <c r="L389" s="82"/>
      <c r="M389" s="82"/>
      <c r="N389" s="82"/>
      <c r="O389" s="82"/>
      <c r="P389" s="82"/>
      <c r="Q389" s="82"/>
      <c r="R389" s="82"/>
      <c r="S389" s="82"/>
      <c r="T389" s="82"/>
      <c r="U389" s="82"/>
      <c r="V389" s="82"/>
      <c r="W389" s="82"/>
      <c r="X389" s="82"/>
      <c r="Y389" s="82"/>
      <c r="Z389" s="82"/>
      <c r="AA389" s="82"/>
      <c r="AB389" s="82"/>
      <c r="AC389" s="82"/>
    </row>
    <row r="390" spans="8:29" x14ac:dyDescent="0.25">
      <c r="H390" s="84"/>
      <c r="I390" s="215"/>
      <c r="J390" s="215"/>
      <c r="K390" s="215"/>
      <c r="L390" s="82"/>
      <c r="M390" s="82"/>
      <c r="N390" s="82"/>
      <c r="O390" s="82"/>
      <c r="P390" s="82"/>
      <c r="Q390" s="82"/>
      <c r="R390" s="82"/>
      <c r="S390" s="82"/>
      <c r="T390" s="82"/>
      <c r="U390" s="82"/>
      <c r="V390" s="82"/>
      <c r="W390" s="82"/>
      <c r="X390" s="82"/>
      <c r="Y390" s="82"/>
      <c r="Z390" s="82"/>
      <c r="AA390" s="82"/>
      <c r="AB390" s="82"/>
      <c r="AC390" s="82"/>
    </row>
    <row r="391" spans="8:29" x14ac:dyDescent="0.25">
      <c r="H391" s="84"/>
      <c r="I391" s="215"/>
      <c r="J391" s="215"/>
      <c r="K391" s="215"/>
      <c r="L391" s="82"/>
      <c r="M391" s="82"/>
      <c r="N391" s="82"/>
      <c r="O391" s="82"/>
      <c r="P391" s="82"/>
      <c r="Q391" s="82"/>
      <c r="R391" s="82"/>
      <c r="S391" s="82"/>
      <c r="T391" s="82"/>
      <c r="U391" s="82"/>
      <c r="V391" s="82"/>
      <c r="W391" s="82"/>
      <c r="X391" s="82"/>
      <c r="Y391" s="82"/>
      <c r="Z391" s="82"/>
      <c r="AA391" s="82"/>
      <c r="AB391" s="82"/>
      <c r="AC391" s="82"/>
    </row>
    <row r="392" spans="8:29" x14ac:dyDescent="0.25">
      <c r="H392" s="84"/>
      <c r="I392" s="215"/>
      <c r="J392" s="215"/>
      <c r="K392" s="215"/>
      <c r="L392" s="82"/>
      <c r="M392" s="82"/>
      <c r="N392" s="82"/>
      <c r="O392" s="82"/>
      <c r="P392" s="82"/>
      <c r="Q392" s="82"/>
      <c r="R392" s="82"/>
      <c r="S392" s="82"/>
      <c r="T392" s="82"/>
      <c r="U392" s="82"/>
      <c r="V392" s="82"/>
      <c r="W392" s="82"/>
      <c r="X392" s="82"/>
      <c r="Y392" s="82"/>
      <c r="Z392" s="82"/>
      <c r="AA392" s="82"/>
      <c r="AB392" s="82"/>
      <c r="AC392" s="82"/>
    </row>
    <row r="393" spans="8:29" x14ac:dyDescent="0.25">
      <c r="H393" s="84"/>
      <c r="I393" s="215"/>
      <c r="J393" s="215"/>
      <c r="K393" s="215"/>
      <c r="L393" s="82"/>
      <c r="M393" s="82"/>
      <c r="N393" s="82"/>
      <c r="O393" s="82"/>
      <c r="P393" s="82"/>
      <c r="Q393" s="82"/>
      <c r="R393" s="82"/>
      <c r="S393" s="82"/>
      <c r="T393" s="82"/>
      <c r="U393" s="82"/>
      <c r="V393" s="82"/>
      <c r="W393" s="82"/>
      <c r="X393" s="82"/>
      <c r="Y393" s="82"/>
      <c r="Z393" s="82"/>
      <c r="AA393" s="82"/>
      <c r="AB393" s="82"/>
      <c r="AC393" s="82"/>
    </row>
    <row r="394" spans="8:29" x14ac:dyDescent="0.25">
      <c r="H394" s="84"/>
      <c r="I394" s="215"/>
      <c r="J394" s="215"/>
      <c r="K394" s="215"/>
      <c r="L394" s="82"/>
      <c r="M394" s="82"/>
      <c r="N394" s="82"/>
      <c r="O394" s="82"/>
      <c r="P394" s="82"/>
      <c r="Q394" s="82"/>
      <c r="R394" s="82"/>
      <c r="S394" s="82"/>
      <c r="T394" s="82"/>
      <c r="U394" s="82"/>
      <c r="V394" s="82"/>
      <c r="W394" s="82"/>
      <c r="X394" s="82"/>
      <c r="Y394" s="82"/>
      <c r="Z394" s="82"/>
      <c r="AA394" s="82"/>
      <c r="AB394" s="82"/>
      <c r="AC394" s="82"/>
    </row>
    <row r="395" spans="8:29" x14ac:dyDescent="0.25">
      <c r="H395" s="84"/>
      <c r="I395" s="215"/>
      <c r="J395" s="215"/>
      <c r="K395" s="215"/>
      <c r="L395" s="82"/>
      <c r="M395" s="82"/>
      <c r="N395" s="82"/>
      <c r="O395" s="82"/>
      <c r="P395" s="82"/>
      <c r="Q395" s="82"/>
      <c r="R395" s="82"/>
      <c r="S395" s="82"/>
      <c r="T395" s="82"/>
      <c r="U395" s="82"/>
      <c r="V395" s="82"/>
      <c r="W395" s="82"/>
      <c r="X395" s="82"/>
      <c r="Y395" s="82"/>
      <c r="Z395" s="82"/>
      <c r="AA395" s="82"/>
      <c r="AB395" s="82"/>
      <c r="AC395" s="82"/>
    </row>
    <row r="396" spans="8:29" x14ac:dyDescent="0.25">
      <c r="H396" s="84"/>
      <c r="I396" s="215"/>
      <c r="J396" s="215"/>
      <c r="K396" s="215"/>
      <c r="L396" s="82"/>
      <c r="M396" s="82"/>
      <c r="N396" s="82"/>
      <c r="O396" s="82"/>
      <c r="P396" s="82"/>
      <c r="Q396" s="82"/>
      <c r="R396" s="82"/>
      <c r="S396" s="82"/>
      <c r="T396" s="82"/>
      <c r="U396" s="82"/>
      <c r="V396" s="82"/>
      <c r="W396" s="82"/>
      <c r="X396" s="82"/>
      <c r="Y396" s="82"/>
      <c r="Z396" s="82"/>
      <c r="AA396" s="82"/>
      <c r="AB396" s="82"/>
      <c r="AC396" s="82"/>
    </row>
    <row r="397" spans="8:29" x14ac:dyDescent="0.25">
      <c r="H397" s="84"/>
      <c r="I397" s="215"/>
      <c r="J397" s="215"/>
      <c r="K397" s="215"/>
      <c r="L397" s="82"/>
      <c r="M397" s="82"/>
      <c r="N397" s="82"/>
      <c r="O397" s="82"/>
      <c r="P397" s="82"/>
      <c r="Q397" s="82"/>
      <c r="R397" s="82"/>
      <c r="S397" s="82"/>
      <c r="T397" s="82"/>
      <c r="U397" s="82"/>
      <c r="V397" s="82"/>
      <c r="W397" s="82"/>
      <c r="X397" s="82"/>
      <c r="Y397" s="82"/>
      <c r="Z397" s="82"/>
      <c r="AA397" s="82"/>
      <c r="AB397" s="82"/>
      <c r="AC397" s="82"/>
    </row>
    <row r="398" spans="8:29" x14ac:dyDescent="0.25">
      <c r="H398" s="84"/>
      <c r="I398" s="215"/>
      <c r="J398" s="215"/>
      <c r="K398" s="215"/>
      <c r="L398" s="82"/>
      <c r="M398" s="82"/>
      <c r="N398" s="82"/>
      <c r="O398" s="82"/>
      <c r="P398" s="82"/>
      <c r="Q398" s="82"/>
      <c r="R398" s="82"/>
      <c r="S398" s="82"/>
      <c r="T398" s="82"/>
      <c r="U398" s="82"/>
      <c r="V398" s="82"/>
      <c r="W398" s="82"/>
      <c r="X398" s="82"/>
      <c r="Y398" s="82"/>
      <c r="Z398" s="82"/>
      <c r="AA398" s="82"/>
      <c r="AB398" s="82"/>
      <c r="AC398" s="82"/>
    </row>
    <row r="399" spans="8:29" x14ac:dyDescent="0.25">
      <c r="H399" s="84"/>
      <c r="I399" s="215"/>
      <c r="J399" s="215"/>
      <c r="K399" s="215"/>
      <c r="L399" s="82"/>
      <c r="M399" s="82"/>
      <c r="N399" s="82"/>
      <c r="O399" s="82"/>
      <c r="P399" s="82"/>
      <c r="Q399" s="82"/>
      <c r="R399" s="82"/>
      <c r="S399" s="82"/>
      <c r="T399" s="82"/>
      <c r="U399" s="82"/>
      <c r="V399" s="82"/>
      <c r="W399" s="82"/>
      <c r="X399" s="82"/>
      <c r="Y399" s="82"/>
      <c r="Z399" s="82"/>
      <c r="AA399" s="82"/>
      <c r="AB399" s="82"/>
      <c r="AC399" s="82"/>
    </row>
    <row r="400" spans="8:29" x14ac:dyDescent="0.25">
      <c r="H400" s="84"/>
      <c r="I400" s="215"/>
      <c r="J400" s="215"/>
      <c r="K400" s="215"/>
      <c r="L400" s="82"/>
      <c r="M400" s="82"/>
      <c r="N400" s="82"/>
      <c r="O400" s="82"/>
      <c r="P400" s="82"/>
      <c r="Q400" s="82"/>
      <c r="R400" s="82"/>
      <c r="S400" s="82"/>
      <c r="T400" s="82"/>
      <c r="U400" s="82"/>
      <c r="V400" s="82"/>
      <c r="W400" s="82"/>
      <c r="X400" s="82"/>
      <c r="Y400" s="82"/>
      <c r="Z400" s="82"/>
      <c r="AA400" s="82"/>
      <c r="AB400" s="82"/>
      <c r="AC400" s="82"/>
    </row>
    <row r="401" spans="8:29" x14ac:dyDescent="0.25">
      <c r="H401" s="84"/>
      <c r="I401" s="215"/>
      <c r="J401" s="215"/>
      <c r="K401" s="215"/>
      <c r="L401" s="82"/>
      <c r="M401" s="82"/>
      <c r="N401" s="82"/>
      <c r="O401" s="82"/>
      <c r="P401" s="82"/>
      <c r="Q401" s="82"/>
      <c r="R401" s="82"/>
      <c r="S401" s="82"/>
      <c r="T401" s="82"/>
      <c r="U401" s="82"/>
      <c r="V401" s="82"/>
      <c r="W401" s="82"/>
      <c r="X401" s="82"/>
      <c r="Y401" s="82"/>
      <c r="Z401" s="82"/>
      <c r="AA401" s="82"/>
      <c r="AB401" s="82"/>
      <c r="AC401" s="82"/>
    </row>
    <row r="402" spans="8:29" x14ac:dyDescent="0.25">
      <c r="H402" s="84"/>
      <c r="I402" s="215"/>
      <c r="J402" s="215"/>
      <c r="K402" s="215"/>
      <c r="L402" s="82"/>
      <c r="M402" s="82"/>
      <c r="N402" s="82"/>
      <c r="O402" s="82"/>
      <c r="P402" s="82"/>
      <c r="Q402" s="82"/>
      <c r="R402" s="82"/>
      <c r="S402" s="82"/>
      <c r="T402" s="82"/>
      <c r="U402" s="82"/>
      <c r="V402" s="82"/>
      <c r="W402" s="82"/>
      <c r="X402" s="82"/>
      <c r="Y402" s="82"/>
      <c r="Z402" s="82"/>
      <c r="AA402" s="82"/>
      <c r="AB402" s="82"/>
      <c r="AC402" s="82"/>
    </row>
    <row r="403" spans="8:29" x14ac:dyDescent="0.25">
      <c r="H403" s="84"/>
      <c r="I403" s="215"/>
      <c r="J403" s="215"/>
      <c r="K403" s="215"/>
      <c r="L403" s="82"/>
      <c r="M403" s="82"/>
      <c r="N403" s="82"/>
      <c r="O403" s="82"/>
      <c r="P403" s="82"/>
      <c r="Q403" s="82"/>
      <c r="R403" s="82"/>
      <c r="S403" s="82"/>
      <c r="T403" s="82"/>
      <c r="U403" s="82"/>
      <c r="V403" s="82"/>
      <c r="W403" s="82"/>
      <c r="X403" s="82"/>
      <c r="Y403" s="82"/>
      <c r="Z403" s="82"/>
      <c r="AA403" s="82"/>
      <c r="AB403" s="82"/>
      <c r="AC403" s="82"/>
    </row>
    <row r="404" spans="8:29" x14ac:dyDescent="0.25">
      <c r="H404" s="84"/>
      <c r="I404" s="215"/>
      <c r="J404" s="215"/>
      <c r="K404" s="215"/>
      <c r="L404" s="82"/>
      <c r="M404" s="82"/>
      <c r="N404" s="82"/>
      <c r="O404" s="82"/>
      <c r="P404" s="82"/>
      <c r="Q404" s="82"/>
      <c r="R404" s="82"/>
      <c r="S404" s="82"/>
      <c r="T404" s="82"/>
      <c r="U404" s="82"/>
      <c r="V404" s="82"/>
      <c r="W404" s="82"/>
      <c r="X404" s="82"/>
      <c r="Y404" s="82"/>
      <c r="Z404" s="82"/>
      <c r="AA404" s="82"/>
      <c r="AB404" s="82"/>
      <c r="AC404" s="82"/>
    </row>
    <row r="405" spans="8:29" x14ac:dyDescent="0.25">
      <c r="H405" s="84"/>
      <c r="I405" s="215"/>
      <c r="J405" s="215"/>
      <c r="K405" s="215"/>
      <c r="L405" s="82"/>
      <c r="M405" s="82"/>
      <c r="N405" s="82"/>
      <c r="O405" s="82"/>
      <c r="P405" s="82"/>
      <c r="Q405" s="82"/>
      <c r="R405" s="82"/>
      <c r="S405" s="82"/>
      <c r="T405" s="82"/>
      <c r="U405" s="82"/>
      <c r="V405" s="82"/>
      <c r="W405" s="82"/>
      <c r="X405" s="82"/>
      <c r="Y405" s="82"/>
      <c r="Z405" s="82"/>
      <c r="AA405" s="82"/>
      <c r="AB405" s="82"/>
      <c r="AC405" s="82"/>
    </row>
    <row r="406" spans="8:29" x14ac:dyDescent="0.25">
      <c r="H406" s="84"/>
      <c r="I406" s="215"/>
      <c r="J406" s="215"/>
      <c r="K406" s="215"/>
      <c r="L406" s="82"/>
      <c r="M406" s="82"/>
      <c r="N406" s="82"/>
      <c r="O406" s="82"/>
      <c r="P406" s="82"/>
      <c r="Q406" s="82"/>
      <c r="R406" s="82"/>
      <c r="S406" s="82"/>
      <c r="T406" s="82"/>
      <c r="U406" s="82"/>
      <c r="V406" s="82"/>
      <c r="W406" s="82"/>
      <c r="X406" s="82"/>
      <c r="Y406" s="82"/>
      <c r="Z406" s="82"/>
      <c r="AA406" s="82"/>
      <c r="AB406" s="82"/>
      <c r="AC406" s="82"/>
    </row>
    <row r="407" spans="8:29" x14ac:dyDescent="0.25">
      <c r="H407" s="84"/>
      <c r="I407" s="215"/>
      <c r="J407" s="215"/>
      <c r="K407" s="215"/>
      <c r="L407" s="82"/>
      <c r="M407" s="82"/>
      <c r="N407" s="82"/>
      <c r="O407" s="82"/>
      <c r="P407" s="82"/>
      <c r="Q407" s="82"/>
      <c r="R407" s="82"/>
      <c r="S407" s="82"/>
      <c r="T407" s="82"/>
      <c r="U407" s="82"/>
      <c r="V407" s="82"/>
      <c r="W407" s="82"/>
      <c r="X407" s="82"/>
      <c r="Y407" s="82"/>
      <c r="Z407" s="82"/>
      <c r="AA407" s="82"/>
      <c r="AB407" s="82"/>
      <c r="AC407" s="82"/>
    </row>
    <row r="408" spans="8:29" x14ac:dyDescent="0.25">
      <c r="H408" s="84"/>
      <c r="I408" s="215"/>
      <c r="J408" s="215"/>
      <c r="K408" s="215"/>
      <c r="L408" s="82"/>
      <c r="M408" s="82"/>
      <c r="N408" s="82"/>
      <c r="O408" s="82"/>
      <c r="P408" s="82"/>
      <c r="Q408" s="82"/>
      <c r="R408" s="82"/>
      <c r="S408" s="82"/>
      <c r="T408" s="82"/>
      <c r="U408" s="82"/>
      <c r="V408" s="82"/>
      <c r="W408" s="82"/>
      <c r="X408" s="82"/>
      <c r="Y408" s="82"/>
      <c r="Z408" s="82"/>
      <c r="AA408" s="82"/>
      <c r="AB408" s="82"/>
      <c r="AC408" s="82"/>
    </row>
    <row r="409" spans="8:29" x14ac:dyDescent="0.25">
      <c r="H409" s="84"/>
      <c r="I409" s="215"/>
      <c r="J409" s="215"/>
      <c r="K409" s="215"/>
      <c r="L409" s="82"/>
      <c r="M409" s="82"/>
      <c r="N409" s="82"/>
      <c r="O409" s="82"/>
      <c r="P409" s="82"/>
      <c r="Q409" s="82"/>
      <c r="R409" s="82"/>
      <c r="S409" s="82"/>
      <c r="T409" s="82"/>
      <c r="U409" s="82"/>
      <c r="V409" s="82"/>
      <c r="W409" s="82"/>
      <c r="X409" s="82"/>
      <c r="Y409" s="82"/>
      <c r="Z409" s="82"/>
      <c r="AA409" s="82"/>
      <c r="AB409" s="82"/>
      <c r="AC409" s="82"/>
    </row>
    <row r="410" spans="8:29" x14ac:dyDescent="0.25">
      <c r="H410" s="84"/>
      <c r="I410" s="215"/>
      <c r="J410" s="215"/>
      <c r="K410" s="215"/>
      <c r="L410" s="82"/>
      <c r="M410" s="82"/>
      <c r="N410" s="82"/>
      <c r="O410" s="82"/>
      <c r="P410" s="82"/>
      <c r="Q410" s="82"/>
      <c r="R410" s="82"/>
      <c r="S410" s="82"/>
      <c r="T410" s="82"/>
      <c r="U410" s="82"/>
      <c r="V410" s="82"/>
      <c r="W410" s="82"/>
      <c r="X410" s="82"/>
      <c r="Y410" s="82"/>
      <c r="Z410" s="82"/>
      <c r="AA410" s="82"/>
      <c r="AB410" s="82"/>
      <c r="AC410" s="82"/>
    </row>
    <row r="411" spans="8:29" x14ac:dyDescent="0.25">
      <c r="H411" s="84"/>
      <c r="I411" s="215"/>
      <c r="J411" s="215"/>
      <c r="K411" s="215"/>
      <c r="L411" s="82"/>
      <c r="M411" s="82"/>
      <c r="N411" s="82"/>
      <c r="O411" s="82"/>
      <c r="P411" s="82"/>
      <c r="Q411" s="82"/>
      <c r="R411" s="82"/>
      <c r="S411" s="82"/>
      <c r="T411" s="82"/>
      <c r="U411" s="82"/>
      <c r="V411" s="82"/>
      <c r="W411" s="82"/>
      <c r="X411" s="82"/>
      <c r="Y411" s="82"/>
      <c r="Z411" s="82"/>
      <c r="AA411" s="82"/>
      <c r="AB411" s="82"/>
      <c r="AC411" s="82"/>
    </row>
    <row r="412" spans="8:29" x14ac:dyDescent="0.25">
      <c r="H412" s="84"/>
      <c r="I412" s="215"/>
      <c r="J412" s="215"/>
      <c r="K412" s="215"/>
      <c r="L412" s="82"/>
      <c r="M412" s="82"/>
      <c r="N412" s="82"/>
      <c r="O412" s="82"/>
      <c r="P412" s="82"/>
      <c r="Q412" s="82"/>
      <c r="R412" s="82"/>
      <c r="S412" s="82"/>
      <c r="T412" s="82"/>
      <c r="U412" s="82"/>
      <c r="V412" s="82"/>
      <c r="W412" s="82"/>
      <c r="X412" s="82"/>
      <c r="Y412" s="82"/>
      <c r="Z412" s="82"/>
      <c r="AA412" s="82"/>
      <c r="AB412" s="82"/>
      <c r="AC412" s="82"/>
    </row>
    <row r="413" spans="8:29" x14ac:dyDescent="0.25">
      <c r="H413" s="84"/>
      <c r="I413" s="215"/>
      <c r="J413" s="215"/>
      <c r="K413" s="215"/>
      <c r="L413" s="82"/>
      <c r="M413" s="82"/>
      <c r="N413" s="82"/>
      <c r="O413" s="82"/>
      <c r="P413" s="82"/>
      <c r="Q413" s="82"/>
      <c r="R413" s="82"/>
      <c r="S413" s="82"/>
      <c r="T413" s="82"/>
      <c r="U413" s="82"/>
      <c r="V413" s="82"/>
      <c r="W413" s="82"/>
      <c r="X413" s="82"/>
      <c r="Y413" s="82"/>
      <c r="Z413" s="82"/>
      <c r="AA413" s="82"/>
      <c r="AB413" s="82"/>
      <c r="AC413" s="82"/>
    </row>
    <row r="414" spans="8:29" x14ac:dyDescent="0.25">
      <c r="H414" s="84"/>
      <c r="I414" s="215"/>
      <c r="J414" s="215"/>
      <c r="K414" s="215"/>
      <c r="L414" s="82"/>
      <c r="M414" s="82"/>
      <c r="N414" s="82"/>
      <c r="O414" s="82"/>
      <c r="P414" s="82"/>
      <c r="Q414" s="82"/>
      <c r="R414" s="82"/>
      <c r="S414" s="82"/>
      <c r="T414" s="82"/>
      <c r="U414" s="82"/>
      <c r="V414" s="82"/>
      <c r="W414" s="82"/>
      <c r="X414" s="82"/>
      <c r="Y414" s="82"/>
      <c r="Z414" s="82"/>
      <c r="AA414" s="82"/>
      <c r="AB414" s="82"/>
      <c r="AC414" s="82"/>
    </row>
    <row r="415" spans="8:29" x14ac:dyDescent="0.25">
      <c r="H415" s="84"/>
      <c r="I415" s="215"/>
      <c r="J415" s="215"/>
      <c r="K415" s="215"/>
      <c r="L415" s="82"/>
      <c r="M415" s="82"/>
      <c r="N415" s="82"/>
      <c r="O415" s="82"/>
      <c r="P415" s="82"/>
      <c r="Q415" s="82"/>
      <c r="R415" s="82"/>
      <c r="S415" s="82"/>
      <c r="T415" s="82"/>
      <c r="U415" s="82"/>
      <c r="V415" s="82"/>
      <c r="W415" s="82"/>
      <c r="X415" s="82"/>
      <c r="Y415" s="82"/>
      <c r="Z415" s="82"/>
      <c r="AA415" s="82"/>
      <c r="AB415" s="82"/>
      <c r="AC415" s="82"/>
    </row>
    <row r="416" spans="8:29" x14ac:dyDescent="0.25">
      <c r="H416" s="84"/>
      <c r="I416" s="215"/>
      <c r="J416" s="215"/>
      <c r="K416" s="215"/>
      <c r="L416" s="82"/>
      <c r="M416" s="82"/>
      <c r="N416" s="82"/>
      <c r="O416" s="82"/>
      <c r="P416" s="82"/>
      <c r="Q416" s="82"/>
      <c r="R416" s="82"/>
      <c r="S416" s="82"/>
      <c r="T416" s="82"/>
      <c r="U416" s="82"/>
      <c r="V416" s="82"/>
      <c r="W416" s="82"/>
      <c r="X416" s="82"/>
      <c r="Y416" s="82"/>
      <c r="Z416" s="82"/>
      <c r="AA416" s="82"/>
      <c r="AB416" s="82"/>
      <c r="AC416" s="82"/>
    </row>
    <row r="417" spans="8:29" x14ac:dyDescent="0.25">
      <c r="H417" s="84"/>
      <c r="I417" s="215"/>
      <c r="J417" s="215"/>
      <c r="K417" s="215"/>
      <c r="L417" s="82"/>
      <c r="M417" s="82"/>
      <c r="N417" s="82"/>
      <c r="O417" s="82"/>
      <c r="P417" s="82"/>
      <c r="Q417" s="82"/>
      <c r="R417" s="82"/>
      <c r="S417" s="82"/>
      <c r="T417" s="82"/>
      <c r="U417" s="82"/>
      <c r="V417" s="82"/>
      <c r="W417" s="82"/>
      <c r="X417" s="82"/>
      <c r="Y417" s="82"/>
      <c r="Z417" s="82"/>
      <c r="AA417" s="82"/>
      <c r="AB417" s="82"/>
      <c r="AC417" s="82"/>
    </row>
    <row r="418" spans="8:29" x14ac:dyDescent="0.25">
      <c r="H418" s="84"/>
      <c r="I418" s="215"/>
      <c r="J418" s="215"/>
      <c r="K418" s="215"/>
      <c r="L418" s="82"/>
      <c r="M418" s="82"/>
      <c r="N418" s="82"/>
      <c r="O418" s="82"/>
      <c r="P418" s="82"/>
      <c r="Q418" s="82"/>
      <c r="R418" s="82"/>
      <c r="S418" s="82"/>
      <c r="T418" s="82"/>
      <c r="U418" s="82"/>
      <c r="V418" s="82"/>
      <c r="W418" s="82"/>
      <c r="X418" s="82"/>
      <c r="Y418" s="82"/>
      <c r="Z418" s="82"/>
      <c r="AA418" s="82"/>
      <c r="AB418" s="82"/>
      <c r="AC418" s="82"/>
    </row>
    <row r="419" spans="8:29" x14ac:dyDescent="0.25">
      <c r="H419" s="84"/>
      <c r="I419" s="215"/>
      <c r="J419" s="215"/>
      <c r="K419" s="215"/>
      <c r="L419" s="82"/>
      <c r="M419" s="82"/>
      <c r="N419" s="82"/>
      <c r="O419" s="82"/>
      <c r="P419" s="82"/>
      <c r="Q419" s="82"/>
      <c r="R419" s="82"/>
      <c r="S419" s="82"/>
      <c r="T419" s="82"/>
      <c r="U419" s="82"/>
      <c r="V419" s="82"/>
      <c r="W419" s="82"/>
      <c r="X419" s="82"/>
      <c r="Y419" s="82"/>
      <c r="Z419" s="82"/>
      <c r="AA419" s="82"/>
      <c r="AB419" s="82"/>
      <c r="AC419" s="82"/>
    </row>
    <row r="420" spans="8:29" x14ac:dyDescent="0.25">
      <c r="H420" s="84"/>
      <c r="I420" s="215"/>
      <c r="J420" s="215"/>
      <c r="K420" s="215"/>
      <c r="L420" s="82"/>
      <c r="M420" s="82"/>
      <c r="N420" s="82"/>
      <c r="O420" s="82"/>
      <c r="P420" s="82"/>
      <c r="Q420" s="82"/>
      <c r="R420" s="82"/>
      <c r="S420" s="82"/>
      <c r="T420" s="82"/>
      <c r="U420" s="82"/>
      <c r="V420" s="82"/>
      <c r="W420" s="82"/>
      <c r="X420" s="82"/>
      <c r="Y420" s="82"/>
      <c r="Z420" s="82"/>
      <c r="AA420" s="82"/>
      <c r="AB420" s="82"/>
      <c r="AC420" s="82"/>
    </row>
    <row r="421" spans="8:29" x14ac:dyDescent="0.25">
      <c r="H421" s="84"/>
      <c r="I421" s="215"/>
      <c r="J421" s="215"/>
      <c r="K421" s="215"/>
      <c r="L421" s="82"/>
      <c r="M421" s="82"/>
      <c r="N421" s="82"/>
      <c r="O421" s="82"/>
      <c r="P421" s="82"/>
      <c r="Q421" s="82"/>
      <c r="R421" s="82"/>
      <c r="S421" s="82"/>
      <c r="T421" s="82"/>
      <c r="U421" s="82"/>
      <c r="V421" s="82"/>
      <c r="W421" s="82"/>
      <c r="X421" s="82"/>
      <c r="Y421" s="82"/>
      <c r="Z421" s="82"/>
      <c r="AA421" s="82"/>
      <c r="AB421" s="82"/>
      <c r="AC421" s="82"/>
    </row>
    <row r="422" spans="8:29" x14ac:dyDescent="0.25">
      <c r="H422" s="84"/>
      <c r="I422" s="215"/>
      <c r="J422" s="215"/>
      <c r="K422" s="215"/>
      <c r="L422" s="82"/>
      <c r="M422" s="82"/>
      <c r="N422" s="82"/>
      <c r="O422" s="82"/>
      <c r="P422" s="82"/>
      <c r="Q422" s="82"/>
      <c r="R422" s="82"/>
      <c r="S422" s="82"/>
      <c r="T422" s="82"/>
      <c r="U422" s="82"/>
      <c r="V422" s="82"/>
      <c r="W422" s="82"/>
      <c r="X422" s="82"/>
      <c r="Y422" s="82"/>
      <c r="Z422" s="82"/>
      <c r="AA422" s="82"/>
      <c r="AB422" s="82"/>
      <c r="AC422" s="82"/>
    </row>
    <row r="423" spans="8:29" x14ac:dyDescent="0.25">
      <c r="H423" s="84"/>
      <c r="I423" s="215"/>
      <c r="J423" s="215"/>
      <c r="K423" s="215"/>
      <c r="L423" s="82"/>
      <c r="M423" s="82"/>
      <c r="N423" s="82"/>
      <c r="O423" s="82"/>
      <c r="P423" s="82"/>
      <c r="Q423" s="82"/>
      <c r="R423" s="82"/>
      <c r="S423" s="82"/>
      <c r="T423" s="82"/>
      <c r="U423" s="82"/>
      <c r="V423" s="82"/>
      <c r="W423" s="82"/>
      <c r="X423" s="82"/>
      <c r="Y423" s="82"/>
      <c r="Z423" s="82"/>
      <c r="AA423" s="82"/>
      <c r="AB423" s="82"/>
      <c r="AC423" s="82"/>
    </row>
    <row r="424" spans="8:29" x14ac:dyDescent="0.25">
      <c r="H424" s="84"/>
      <c r="I424" s="215"/>
      <c r="J424" s="215"/>
      <c r="K424" s="215"/>
      <c r="L424" s="82"/>
      <c r="M424" s="82"/>
      <c r="N424" s="82"/>
      <c r="O424" s="82"/>
      <c r="P424" s="82"/>
      <c r="Q424" s="82"/>
      <c r="R424" s="82"/>
      <c r="S424" s="82"/>
      <c r="T424" s="82"/>
      <c r="U424" s="82"/>
      <c r="V424" s="82"/>
      <c r="W424" s="82"/>
      <c r="X424" s="82"/>
      <c r="Y424" s="82"/>
      <c r="Z424" s="82"/>
      <c r="AA424" s="82"/>
      <c r="AB424" s="82"/>
      <c r="AC424" s="82"/>
    </row>
    <row r="425" spans="8:29" x14ac:dyDescent="0.25">
      <c r="H425" s="84"/>
      <c r="I425" s="215"/>
      <c r="J425" s="215"/>
      <c r="K425" s="215"/>
      <c r="L425" s="82"/>
      <c r="M425" s="82"/>
      <c r="N425" s="82"/>
      <c r="O425" s="82"/>
      <c r="P425" s="82"/>
      <c r="Q425" s="82"/>
      <c r="R425" s="82"/>
      <c r="S425" s="82"/>
      <c r="T425" s="82"/>
      <c r="U425" s="82"/>
      <c r="V425" s="82"/>
      <c r="W425" s="82"/>
      <c r="X425" s="82"/>
      <c r="Y425" s="82"/>
      <c r="Z425" s="82"/>
      <c r="AA425" s="82"/>
      <c r="AB425" s="82"/>
      <c r="AC425" s="82"/>
    </row>
    <row r="426" spans="8:29" x14ac:dyDescent="0.25">
      <c r="H426" s="84"/>
      <c r="I426" s="215"/>
      <c r="J426" s="215"/>
      <c r="K426" s="215"/>
      <c r="L426" s="82"/>
      <c r="M426" s="82"/>
      <c r="N426" s="82"/>
      <c r="O426" s="82"/>
      <c r="P426" s="82"/>
      <c r="Q426" s="82"/>
      <c r="R426" s="82"/>
      <c r="S426" s="82"/>
      <c r="T426" s="82"/>
      <c r="U426" s="82"/>
      <c r="V426" s="82"/>
      <c r="W426" s="82"/>
      <c r="X426" s="82"/>
      <c r="Y426" s="82"/>
      <c r="Z426" s="82"/>
      <c r="AA426" s="82"/>
      <c r="AB426" s="82"/>
      <c r="AC426" s="82"/>
    </row>
    <row r="427" spans="8:29" x14ac:dyDescent="0.25">
      <c r="H427" s="84"/>
      <c r="I427" s="215"/>
      <c r="J427" s="215"/>
      <c r="K427" s="215"/>
      <c r="L427" s="82"/>
      <c r="M427" s="82"/>
      <c r="N427" s="82"/>
      <c r="O427" s="82"/>
      <c r="P427" s="82"/>
      <c r="Q427" s="82"/>
      <c r="R427" s="82"/>
      <c r="S427" s="82"/>
      <c r="T427" s="82"/>
      <c r="U427" s="82"/>
      <c r="V427" s="82"/>
      <c r="W427" s="82"/>
      <c r="X427" s="82"/>
      <c r="Y427" s="82"/>
      <c r="Z427" s="82"/>
      <c r="AA427" s="82"/>
      <c r="AB427" s="82"/>
      <c r="AC427" s="82"/>
    </row>
    <row r="428" spans="8:29" x14ac:dyDescent="0.25">
      <c r="H428" s="84"/>
      <c r="I428" s="215"/>
      <c r="J428" s="215"/>
      <c r="K428" s="215"/>
      <c r="L428" s="82"/>
      <c r="M428" s="82"/>
      <c r="N428" s="82"/>
      <c r="O428" s="82"/>
      <c r="P428" s="82"/>
      <c r="Q428" s="82"/>
      <c r="R428" s="82"/>
      <c r="S428" s="82"/>
      <c r="T428" s="82"/>
      <c r="U428" s="82"/>
      <c r="V428" s="82"/>
      <c r="W428" s="82"/>
      <c r="X428" s="82"/>
      <c r="Y428" s="82"/>
      <c r="Z428" s="82"/>
      <c r="AA428" s="82"/>
      <c r="AB428" s="82"/>
      <c r="AC428" s="82"/>
    </row>
    <row r="429" spans="8:29" x14ac:dyDescent="0.25">
      <c r="H429" s="84"/>
      <c r="I429" s="215"/>
      <c r="J429" s="215"/>
      <c r="K429" s="215"/>
      <c r="L429" s="82"/>
      <c r="M429" s="82"/>
      <c r="N429" s="82"/>
      <c r="O429" s="82"/>
      <c r="P429" s="82"/>
      <c r="Q429" s="82"/>
      <c r="R429" s="82"/>
      <c r="S429" s="82"/>
      <c r="T429" s="82"/>
      <c r="U429" s="82"/>
      <c r="V429" s="82"/>
      <c r="W429" s="82"/>
      <c r="X429" s="82"/>
      <c r="Y429" s="82"/>
      <c r="Z429" s="82"/>
      <c r="AA429" s="82"/>
      <c r="AB429" s="82"/>
      <c r="AC429" s="82"/>
    </row>
    <row r="430" spans="8:29" x14ac:dyDescent="0.25">
      <c r="H430" s="84"/>
      <c r="I430" s="215"/>
      <c r="J430" s="215"/>
      <c r="K430" s="215"/>
      <c r="L430" s="82"/>
      <c r="M430" s="82"/>
      <c r="N430" s="82"/>
      <c r="O430" s="82"/>
      <c r="P430" s="82"/>
      <c r="Q430" s="82"/>
      <c r="R430" s="82"/>
      <c r="S430" s="82"/>
      <c r="T430" s="82"/>
      <c r="U430" s="82"/>
      <c r="V430" s="82"/>
      <c r="W430" s="82"/>
      <c r="X430" s="82"/>
      <c r="Y430" s="82"/>
      <c r="Z430" s="82"/>
      <c r="AA430" s="82"/>
      <c r="AB430" s="82"/>
      <c r="AC430" s="82"/>
    </row>
    <row r="431" spans="8:29" x14ac:dyDescent="0.25">
      <c r="H431" s="84"/>
      <c r="I431" s="215"/>
      <c r="J431" s="215"/>
      <c r="K431" s="215"/>
      <c r="L431" s="82"/>
      <c r="M431" s="82"/>
      <c r="N431" s="82"/>
      <c r="O431" s="82"/>
      <c r="P431" s="82"/>
      <c r="Q431" s="82"/>
      <c r="R431" s="82"/>
      <c r="S431" s="82"/>
      <c r="T431" s="82"/>
      <c r="U431" s="82"/>
      <c r="V431" s="82"/>
      <c r="W431" s="82"/>
      <c r="X431" s="82"/>
      <c r="Y431" s="82"/>
      <c r="Z431" s="82"/>
      <c r="AA431" s="82"/>
      <c r="AB431" s="82"/>
      <c r="AC431" s="82"/>
    </row>
    <row r="432" spans="8:29" x14ac:dyDescent="0.25">
      <c r="H432" s="84"/>
      <c r="I432" s="215"/>
      <c r="J432" s="215"/>
      <c r="K432" s="215"/>
      <c r="L432" s="82"/>
      <c r="M432" s="82"/>
      <c r="N432" s="82"/>
      <c r="O432" s="82"/>
      <c r="P432" s="82"/>
      <c r="Q432" s="82"/>
      <c r="R432" s="82"/>
      <c r="S432" s="82"/>
      <c r="T432" s="82"/>
      <c r="U432" s="82"/>
      <c r="V432" s="82"/>
      <c r="W432" s="82"/>
      <c r="X432" s="82"/>
      <c r="Y432" s="82"/>
      <c r="Z432" s="82"/>
      <c r="AA432" s="82"/>
      <c r="AB432" s="82"/>
      <c r="AC432" s="82"/>
    </row>
    <row r="433" spans="8:29" x14ac:dyDescent="0.25">
      <c r="H433" s="84"/>
      <c r="I433" s="215"/>
      <c r="J433" s="215"/>
      <c r="K433" s="215"/>
      <c r="L433" s="82"/>
      <c r="M433" s="82"/>
      <c r="N433" s="82"/>
      <c r="O433" s="82"/>
      <c r="P433" s="82"/>
      <c r="Q433" s="82"/>
      <c r="R433" s="82"/>
      <c r="S433" s="82"/>
      <c r="T433" s="82"/>
      <c r="U433" s="82"/>
      <c r="V433" s="82"/>
      <c r="W433" s="82"/>
      <c r="X433" s="82"/>
      <c r="Y433" s="82"/>
      <c r="Z433" s="82"/>
      <c r="AA433" s="82"/>
      <c r="AB433" s="82"/>
      <c r="AC433" s="82"/>
    </row>
    <row r="434" spans="8:29" x14ac:dyDescent="0.25">
      <c r="H434" s="84"/>
      <c r="I434" s="215"/>
      <c r="J434" s="215"/>
      <c r="K434" s="215"/>
      <c r="L434" s="82"/>
      <c r="M434" s="82"/>
      <c r="N434" s="82"/>
      <c r="O434" s="82"/>
      <c r="P434" s="82"/>
      <c r="Q434" s="82"/>
      <c r="R434" s="82"/>
      <c r="S434" s="82"/>
      <c r="T434" s="82"/>
      <c r="U434" s="82"/>
      <c r="V434" s="82"/>
      <c r="W434" s="82"/>
      <c r="X434" s="82"/>
      <c r="Y434" s="82"/>
      <c r="Z434" s="82"/>
      <c r="AA434" s="82"/>
      <c r="AB434" s="82"/>
      <c r="AC434" s="82"/>
    </row>
    <row r="435" spans="8:29" x14ac:dyDescent="0.25">
      <c r="H435" s="84"/>
      <c r="I435" s="215"/>
      <c r="J435" s="215"/>
      <c r="K435" s="215"/>
      <c r="L435" s="82"/>
      <c r="M435" s="82"/>
      <c r="N435" s="82"/>
      <c r="O435" s="82"/>
      <c r="P435" s="82"/>
      <c r="Q435" s="82"/>
      <c r="R435" s="82"/>
      <c r="S435" s="82"/>
      <c r="T435" s="82"/>
      <c r="U435" s="82"/>
      <c r="V435" s="82"/>
      <c r="W435" s="82"/>
      <c r="X435" s="82"/>
      <c r="Y435" s="82"/>
      <c r="Z435" s="82"/>
      <c r="AA435" s="82"/>
      <c r="AB435" s="82"/>
      <c r="AC435" s="82"/>
    </row>
    <row r="436" spans="8:29" x14ac:dyDescent="0.25">
      <c r="H436" s="84"/>
      <c r="I436" s="215"/>
      <c r="J436" s="215"/>
      <c r="K436" s="215"/>
      <c r="L436" s="82"/>
      <c r="M436" s="82"/>
      <c r="N436" s="82"/>
      <c r="O436" s="82"/>
      <c r="P436" s="82"/>
      <c r="Q436" s="82"/>
      <c r="R436" s="82"/>
      <c r="S436" s="82"/>
      <c r="T436" s="82"/>
      <c r="U436" s="82"/>
      <c r="V436" s="82"/>
      <c r="W436" s="82"/>
      <c r="X436" s="82"/>
      <c r="Y436" s="82"/>
      <c r="Z436" s="82"/>
      <c r="AA436" s="82"/>
      <c r="AB436" s="82"/>
      <c r="AC436" s="82"/>
    </row>
    <row r="437" spans="8:29" x14ac:dyDescent="0.25">
      <c r="H437" s="84"/>
      <c r="I437" s="215"/>
      <c r="J437" s="215"/>
      <c r="K437" s="215"/>
      <c r="L437" s="82"/>
      <c r="M437" s="82"/>
      <c r="N437" s="82"/>
      <c r="O437" s="82"/>
      <c r="P437" s="82"/>
      <c r="Q437" s="82"/>
      <c r="R437" s="82"/>
      <c r="S437" s="82"/>
      <c r="T437" s="82"/>
      <c r="U437" s="82"/>
      <c r="V437" s="82"/>
      <c r="W437" s="82"/>
      <c r="X437" s="82"/>
      <c r="Y437" s="82"/>
      <c r="Z437" s="82"/>
      <c r="AA437" s="82"/>
      <c r="AB437" s="82"/>
      <c r="AC437" s="82"/>
    </row>
    <row r="438" spans="8:29" x14ac:dyDescent="0.25">
      <c r="H438" s="84"/>
      <c r="I438" s="215"/>
      <c r="J438" s="215"/>
      <c r="K438" s="215"/>
      <c r="L438" s="82"/>
      <c r="M438" s="82"/>
      <c r="N438" s="82"/>
      <c r="O438" s="82"/>
      <c r="P438" s="82"/>
      <c r="Q438" s="82"/>
      <c r="R438" s="82"/>
      <c r="S438" s="82"/>
      <c r="T438" s="82"/>
      <c r="U438" s="82"/>
      <c r="V438" s="82"/>
      <c r="W438" s="82"/>
      <c r="X438" s="82"/>
      <c r="Y438" s="82"/>
      <c r="Z438" s="82"/>
      <c r="AA438" s="82"/>
      <c r="AB438" s="82"/>
      <c r="AC438" s="82"/>
    </row>
    <row r="439" spans="8:29" x14ac:dyDescent="0.25">
      <c r="H439" s="84"/>
      <c r="I439" s="215"/>
      <c r="J439" s="215"/>
      <c r="K439" s="215"/>
      <c r="L439" s="82"/>
      <c r="M439" s="82"/>
      <c r="N439" s="82"/>
      <c r="O439" s="82"/>
      <c r="P439" s="82"/>
      <c r="Q439" s="82"/>
      <c r="R439" s="82"/>
      <c r="S439" s="82"/>
      <c r="T439" s="82"/>
      <c r="U439" s="82"/>
      <c r="V439" s="82"/>
      <c r="W439" s="82"/>
      <c r="X439" s="82"/>
      <c r="Y439" s="82"/>
      <c r="Z439" s="82"/>
      <c r="AA439" s="82"/>
      <c r="AB439" s="82"/>
      <c r="AC439" s="82"/>
    </row>
    <row r="440" spans="8:29" x14ac:dyDescent="0.25">
      <c r="H440" s="84"/>
      <c r="I440" s="215"/>
      <c r="J440" s="215"/>
      <c r="K440" s="215"/>
      <c r="L440" s="82"/>
      <c r="M440" s="82"/>
      <c r="N440" s="82"/>
      <c r="O440" s="82"/>
      <c r="P440" s="82"/>
      <c r="Q440" s="82"/>
      <c r="R440" s="82"/>
      <c r="S440" s="82"/>
      <c r="T440" s="82"/>
      <c r="U440" s="82"/>
      <c r="V440" s="82"/>
      <c r="W440" s="82"/>
      <c r="X440" s="82"/>
      <c r="Y440" s="82"/>
      <c r="Z440" s="82"/>
      <c r="AA440" s="82"/>
      <c r="AB440" s="82"/>
      <c r="AC440" s="82"/>
    </row>
    <row r="441" spans="8:29" x14ac:dyDescent="0.25">
      <c r="H441" s="84"/>
      <c r="I441" s="215"/>
      <c r="J441" s="215"/>
      <c r="K441" s="215"/>
      <c r="L441" s="82"/>
      <c r="M441" s="82"/>
      <c r="N441" s="82"/>
      <c r="O441" s="82"/>
      <c r="P441" s="82"/>
      <c r="Q441" s="82"/>
      <c r="R441" s="82"/>
      <c r="S441" s="82"/>
      <c r="T441" s="82"/>
      <c r="U441" s="82"/>
      <c r="V441" s="82"/>
      <c r="W441" s="82"/>
      <c r="X441" s="82"/>
      <c r="Y441" s="82"/>
      <c r="Z441" s="82"/>
      <c r="AA441" s="82"/>
      <c r="AB441" s="82"/>
      <c r="AC441" s="82"/>
    </row>
    <row r="442" spans="8:29" x14ac:dyDescent="0.25">
      <c r="H442" s="84"/>
      <c r="I442" s="215"/>
      <c r="J442" s="215"/>
      <c r="K442" s="215"/>
      <c r="L442" s="82"/>
      <c r="M442" s="82"/>
      <c r="N442" s="82"/>
      <c r="O442" s="82"/>
      <c r="P442" s="82"/>
      <c r="Q442" s="82"/>
      <c r="R442" s="82"/>
      <c r="S442" s="82"/>
      <c r="T442" s="82"/>
      <c r="U442" s="82"/>
      <c r="V442" s="82"/>
      <c r="W442" s="82"/>
      <c r="X442" s="82"/>
      <c r="Y442" s="82"/>
      <c r="Z442" s="82"/>
      <c r="AA442" s="82"/>
      <c r="AB442" s="82"/>
      <c r="AC442" s="82"/>
    </row>
    <row r="443" spans="8:29" x14ac:dyDescent="0.25">
      <c r="H443" s="84"/>
      <c r="I443" s="215"/>
      <c r="J443" s="215"/>
      <c r="K443" s="215"/>
      <c r="L443" s="82"/>
      <c r="M443" s="82"/>
      <c r="N443" s="82"/>
      <c r="O443" s="82"/>
      <c r="P443" s="82"/>
      <c r="Q443" s="82"/>
      <c r="R443" s="82"/>
      <c r="S443" s="82"/>
      <c r="T443" s="82"/>
      <c r="U443" s="82"/>
      <c r="V443" s="82"/>
      <c r="W443" s="82"/>
      <c r="X443" s="82"/>
      <c r="Y443" s="82"/>
      <c r="Z443" s="82"/>
      <c r="AA443" s="82"/>
      <c r="AB443" s="82"/>
      <c r="AC443" s="82"/>
    </row>
    <row r="444" spans="8:29" x14ac:dyDescent="0.25">
      <c r="H444" s="84"/>
      <c r="I444" s="215"/>
      <c r="J444" s="215"/>
      <c r="K444" s="215"/>
      <c r="L444" s="82"/>
      <c r="M444" s="82"/>
      <c r="N444" s="82"/>
      <c r="O444" s="82"/>
      <c r="P444" s="82"/>
      <c r="Q444" s="82"/>
      <c r="R444" s="82"/>
      <c r="S444" s="82"/>
      <c r="T444" s="82"/>
      <c r="U444" s="82"/>
      <c r="V444" s="82"/>
      <c r="W444" s="82"/>
      <c r="X444" s="82"/>
      <c r="Y444" s="82"/>
      <c r="Z444" s="82"/>
      <c r="AA444" s="82"/>
      <c r="AB444" s="82"/>
      <c r="AC444" s="82"/>
    </row>
    <row r="445" spans="8:29" x14ac:dyDescent="0.25">
      <c r="H445" s="84"/>
      <c r="I445" s="215"/>
      <c r="J445" s="215"/>
      <c r="K445" s="215"/>
      <c r="L445" s="82"/>
      <c r="M445" s="82"/>
      <c r="N445" s="82"/>
      <c r="O445" s="82"/>
      <c r="P445" s="82"/>
      <c r="Q445" s="82"/>
      <c r="R445" s="82"/>
      <c r="S445" s="82"/>
      <c r="T445" s="82"/>
      <c r="U445" s="82"/>
      <c r="V445" s="82"/>
      <c r="W445" s="82"/>
      <c r="X445" s="82"/>
      <c r="Y445" s="82"/>
      <c r="Z445" s="82"/>
      <c r="AA445" s="82"/>
      <c r="AB445" s="82"/>
      <c r="AC445" s="82"/>
    </row>
    <row r="446" spans="8:29" x14ac:dyDescent="0.25">
      <c r="H446" s="84"/>
      <c r="I446" s="215"/>
      <c r="J446" s="215"/>
      <c r="K446" s="215"/>
      <c r="L446" s="82"/>
      <c r="M446" s="82"/>
      <c r="N446" s="82"/>
      <c r="O446" s="82"/>
      <c r="P446" s="82"/>
      <c r="Q446" s="82"/>
      <c r="R446" s="82"/>
      <c r="S446" s="82"/>
      <c r="T446" s="82"/>
      <c r="U446" s="82"/>
      <c r="V446" s="82"/>
      <c r="W446" s="82"/>
      <c r="X446" s="82"/>
      <c r="Y446" s="82"/>
      <c r="Z446" s="82"/>
      <c r="AA446" s="82"/>
      <c r="AB446" s="82"/>
      <c r="AC446" s="82"/>
    </row>
    <row r="447" spans="8:29" x14ac:dyDescent="0.25">
      <c r="H447" s="84"/>
      <c r="I447" s="215"/>
      <c r="J447" s="215"/>
      <c r="K447" s="215"/>
      <c r="L447" s="82"/>
      <c r="M447" s="82"/>
      <c r="N447" s="82"/>
      <c r="O447" s="82"/>
      <c r="P447" s="82"/>
      <c r="Q447" s="82"/>
      <c r="R447" s="82"/>
      <c r="S447" s="82"/>
      <c r="T447" s="82"/>
      <c r="U447" s="82"/>
      <c r="V447" s="82"/>
      <c r="W447" s="82"/>
      <c r="X447" s="82"/>
      <c r="Y447" s="82"/>
      <c r="Z447" s="82"/>
      <c r="AA447" s="82"/>
      <c r="AB447" s="82"/>
      <c r="AC447" s="82"/>
    </row>
    <row r="448" spans="8:29" x14ac:dyDescent="0.25">
      <c r="H448" s="84"/>
      <c r="I448" s="215"/>
      <c r="J448" s="215"/>
      <c r="K448" s="215"/>
      <c r="L448" s="82"/>
      <c r="M448" s="82"/>
      <c r="N448" s="82"/>
      <c r="O448" s="82"/>
      <c r="P448" s="82"/>
      <c r="Q448" s="82"/>
      <c r="R448" s="82"/>
      <c r="S448" s="82"/>
      <c r="T448" s="82"/>
      <c r="U448" s="82"/>
      <c r="V448" s="82"/>
      <c r="W448" s="82"/>
      <c r="X448" s="82"/>
      <c r="Y448" s="82"/>
      <c r="Z448" s="82"/>
      <c r="AA448" s="82"/>
      <c r="AB448" s="82"/>
      <c r="AC448" s="82"/>
    </row>
    <row r="449" spans="8:29" x14ac:dyDescent="0.25">
      <c r="H449" s="84"/>
      <c r="I449" s="215"/>
      <c r="J449" s="215"/>
      <c r="K449" s="215"/>
      <c r="L449" s="82"/>
      <c r="M449" s="82"/>
      <c r="N449" s="82"/>
      <c r="O449" s="82"/>
      <c r="P449" s="82"/>
      <c r="Q449" s="82"/>
      <c r="R449" s="82"/>
      <c r="S449" s="82"/>
      <c r="T449" s="82"/>
      <c r="U449" s="82"/>
      <c r="V449" s="82"/>
      <c r="W449" s="82"/>
      <c r="X449" s="82"/>
      <c r="Y449" s="82"/>
      <c r="Z449" s="82"/>
      <c r="AA449" s="82"/>
      <c r="AB449" s="82"/>
      <c r="AC449" s="82"/>
    </row>
    <row r="450" spans="8:29" x14ac:dyDescent="0.25">
      <c r="H450" s="84"/>
      <c r="I450" s="215"/>
      <c r="J450" s="215"/>
      <c r="K450" s="215"/>
      <c r="L450" s="82"/>
      <c r="M450" s="82"/>
      <c r="N450" s="82"/>
      <c r="O450" s="82"/>
      <c r="P450" s="82"/>
      <c r="Q450" s="82"/>
      <c r="R450" s="82"/>
      <c r="S450" s="82"/>
      <c r="T450" s="82"/>
      <c r="U450" s="82"/>
      <c r="V450" s="82"/>
      <c r="W450" s="82"/>
      <c r="X450" s="82"/>
      <c r="Y450" s="82"/>
      <c r="Z450" s="82"/>
      <c r="AA450" s="82"/>
      <c r="AB450" s="82"/>
      <c r="AC450" s="82"/>
    </row>
    <row r="451" spans="8:29" x14ac:dyDescent="0.25">
      <c r="H451" s="84"/>
      <c r="I451" s="215"/>
      <c r="J451" s="215"/>
      <c r="K451" s="215"/>
      <c r="L451" s="82"/>
      <c r="M451" s="82"/>
      <c r="N451" s="82"/>
      <c r="O451" s="82"/>
      <c r="P451" s="82"/>
      <c r="Q451" s="82"/>
      <c r="R451" s="82"/>
      <c r="S451" s="82"/>
      <c r="T451" s="82"/>
      <c r="U451" s="82"/>
      <c r="V451" s="82"/>
      <c r="W451" s="82"/>
      <c r="X451" s="82"/>
      <c r="Y451" s="82"/>
      <c r="Z451" s="82"/>
      <c r="AA451" s="82"/>
      <c r="AB451" s="82"/>
      <c r="AC451" s="82"/>
    </row>
    <row r="452" spans="8:29" x14ac:dyDescent="0.25">
      <c r="H452" s="84"/>
      <c r="I452" s="215"/>
      <c r="J452" s="215"/>
      <c r="K452" s="215"/>
      <c r="L452" s="82"/>
      <c r="M452" s="82"/>
      <c r="N452" s="82"/>
      <c r="O452" s="82"/>
      <c r="P452" s="82"/>
      <c r="Q452" s="82"/>
      <c r="R452" s="82"/>
      <c r="S452" s="82"/>
      <c r="T452" s="82"/>
      <c r="U452" s="82"/>
      <c r="V452" s="82"/>
      <c r="W452" s="82"/>
      <c r="X452" s="82"/>
      <c r="Y452" s="82"/>
      <c r="Z452" s="82"/>
      <c r="AA452" s="82"/>
      <c r="AB452" s="82"/>
      <c r="AC452" s="82"/>
    </row>
    <row r="453" spans="8:29" x14ac:dyDescent="0.25">
      <c r="H453" s="84"/>
      <c r="I453" s="215"/>
      <c r="J453" s="215"/>
      <c r="K453" s="215"/>
      <c r="L453" s="82"/>
      <c r="M453" s="82"/>
      <c r="N453" s="82"/>
      <c r="O453" s="82"/>
      <c r="P453" s="82"/>
      <c r="Q453" s="82"/>
      <c r="R453" s="82"/>
      <c r="S453" s="82"/>
      <c r="T453" s="82"/>
      <c r="U453" s="82"/>
      <c r="V453" s="82"/>
      <c r="W453" s="82"/>
      <c r="X453" s="82"/>
      <c r="Y453" s="82"/>
      <c r="Z453" s="82"/>
      <c r="AA453" s="82"/>
      <c r="AB453" s="82"/>
      <c r="AC453" s="82"/>
    </row>
    <row r="454" spans="8:29" x14ac:dyDescent="0.25">
      <c r="H454" s="84"/>
      <c r="I454" s="215"/>
      <c r="J454" s="215"/>
      <c r="K454" s="215"/>
      <c r="L454" s="82"/>
      <c r="M454" s="82"/>
      <c r="N454" s="82"/>
      <c r="O454" s="82"/>
      <c r="P454" s="82"/>
      <c r="Q454" s="82"/>
      <c r="R454" s="82"/>
      <c r="S454" s="82"/>
      <c r="T454" s="82"/>
      <c r="U454" s="82"/>
      <c r="V454" s="82"/>
      <c r="W454" s="82"/>
      <c r="X454" s="82"/>
      <c r="Y454" s="82"/>
      <c r="Z454" s="82"/>
      <c r="AA454" s="82"/>
      <c r="AB454" s="82"/>
      <c r="AC454" s="82"/>
    </row>
    <row r="455" spans="8:29" x14ac:dyDescent="0.25">
      <c r="H455" s="84"/>
      <c r="I455" s="215"/>
      <c r="J455" s="215"/>
      <c r="K455" s="215"/>
      <c r="L455" s="82"/>
      <c r="M455" s="82"/>
      <c r="N455" s="82"/>
      <c r="O455" s="82"/>
      <c r="P455" s="82"/>
      <c r="Q455" s="82"/>
      <c r="R455" s="82"/>
      <c r="S455" s="82"/>
      <c r="T455" s="82"/>
      <c r="U455" s="82"/>
      <c r="V455" s="82"/>
      <c r="W455" s="82"/>
      <c r="X455" s="82"/>
      <c r="Y455" s="82"/>
      <c r="Z455" s="82"/>
      <c r="AA455" s="82"/>
      <c r="AB455" s="82"/>
      <c r="AC455" s="82"/>
    </row>
    <row r="456" spans="8:29" x14ac:dyDescent="0.25">
      <c r="H456" s="84"/>
      <c r="I456" s="215"/>
      <c r="J456" s="215"/>
      <c r="K456" s="215"/>
      <c r="L456" s="82"/>
      <c r="M456" s="82"/>
      <c r="N456" s="82"/>
      <c r="O456" s="82"/>
      <c r="P456" s="82"/>
      <c r="Q456" s="82"/>
      <c r="R456" s="82"/>
      <c r="S456" s="82"/>
      <c r="T456" s="82"/>
      <c r="U456" s="82"/>
      <c r="V456" s="82"/>
      <c r="W456" s="82"/>
      <c r="X456" s="82"/>
      <c r="Y456" s="82"/>
      <c r="Z456" s="82"/>
      <c r="AA456" s="82"/>
      <c r="AB456" s="82"/>
      <c r="AC456" s="82"/>
    </row>
    <row r="457" spans="8:29" x14ac:dyDescent="0.25">
      <c r="H457" s="84"/>
      <c r="I457" s="215"/>
      <c r="J457" s="215"/>
      <c r="K457" s="215"/>
      <c r="L457" s="82"/>
      <c r="M457" s="82"/>
      <c r="N457" s="82"/>
      <c r="O457" s="82"/>
      <c r="P457" s="82"/>
      <c r="Q457" s="82"/>
      <c r="R457" s="82"/>
      <c r="S457" s="82"/>
      <c r="T457" s="82"/>
      <c r="U457" s="82"/>
      <c r="V457" s="82"/>
      <c r="W457" s="82"/>
      <c r="X457" s="82"/>
      <c r="Y457" s="82"/>
      <c r="Z457" s="82"/>
      <c r="AA457" s="82"/>
      <c r="AB457" s="82"/>
      <c r="AC457" s="82"/>
    </row>
    <row r="458" spans="8:29" x14ac:dyDescent="0.25">
      <c r="H458" s="84"/>
      <c r="I458" s="215"/>
      <c r="J458" s="215"/>
      <c r="K458" s="215"/>
      <c r="L458" s="82"/>
      <c r="M458" s="82"/>
      <c r="N458" s="82"/>
      <c r="O458" s="82"/>
      <c r="P458" s="82"/>
      <c r="Q458" s="82"/>
      <c r="R458" s="82"/>
      <c r="S458" s="82"/>
      <c r="T458" s="82"/>
      <c r="U458" s="82"/>
      <c r="V458" s="82"/>
      <c r="W458" s="82"/>
      <c r="X458" s="82"/>
      <c r="Y458" s="82"/>
      <c r="Z458" s="82"/>
      <c r="AA458" s="82"/>
      <c r="AB458" s="82"/>
      <c r="AC458" s="82"/>
    </row>
    <row r="459" spans="8:29" x14ac:dyDescent="0.25">
      <c r="H459" s="84"/>
      <c r="I459" s="215"/>
      <c r="J459" s="215"/>
      <c r="K459" s="215"/>
      <c r="L459" s="82"/>
      <c r="M459" s="82"/>
      <c r="N459" s="82"/>
      <c r="O459" s="82"/>
      <c r="P459" s="82"/>
      <c r="Q459" s="82"/>
      <c r="R459" s="82"/>
      <c r="S459" s="82"/>
      <c r="T459" s="82"/>
      <c r="U459" s="82"/>
      <c r="V459" s="82"/>
      <c r="W459" s="82"/>
      <c r="X459" s="82"/>
      <c r="Y459" s="82"/>
      <c r="Z459" s="82"/>
      <c r="AA459" s="82"/>
      <c r="AB459" s="82"/>
      <c r="AC459" s="82"/>
    </row>
    <row r="460" spans="8:29" x14ac:dyDescent="0.25">
      <c r="H460" s="84"/>
      <c r="I460" s="215"/>
      <c r="J460" s="215"/>
      <c r="K460" s="215"/>
      <c r="L460" s="82"/>
      <c r="M460" s="82"/>
      <c r="N460" s="82"/>
      <c r="O460" s="82"/>
      <c r="P460" s="82"/>
      <c r="Q460" s="82"/>
      <c r="R460" s="82"/>
      <c r="S460" s="82"/>
      <c r="T460" s="82"/>
      <c r="U460" s="82"/>
      <c r="V460" s="82"/>
      <c r="W460" s="82"/>
      <c r="X460" s="82"/>
      <c r="Y460" s="82"/>
      <c r="Z460" s="82"/>
      <c r="AA460" s="82"/>
      <c r="AB460" s="82"/>
      <c r="AC460" s="82"/>
    </row>
    <row r="461" spans="8:29" x14ac:dyDescent="0.25">
      <c r="H461" s="84"/>
      <c r="I461" s="215"/>
      <c r="J461" s="215"/>
      <c r="K461" s="215"/>
      <c r="L461" s="82"/>
      <c r="M461" s="82"/>
      <c r="N461" s="82"/>
      <c r="O461" s="82"/>
      <c r="P461" s="82"/>
      <c r="Q461" s="82"/>
      <c r="R461" s="82"/>
      <c r="S461" s="82"/>
      <c r="T461" s="82"/>
      <c r="U461" s="82"/>
      <c r="V461" s="82"/>
      <c r="W461" s="82"/>
      <c r="X461" s="82"/>
      <c r="Y461" s="82"/>
      <c r="Z461" s="82"/>
      <c r="AA461" s="82"/>
      <c r="AB461" s="82"/>
      <c r="AC461" s="82"/>
    </row>
    <row r="462" spans="8:29" x14ac:dyDescent="0.25">
      <c r="H462" s="84"/>
      <c r="I462" s="215"/>
      <c r="J462" s="215"/>
      <c r="K462" s="215"/>
      <c r="L462" s="82"/>
      <c r="M462" s="82"/>
      <c r="N462" s="82"/>
      <c r="O462" s="82"/>
      <c r="P462" s="82"/>
      <c r="Q462" s="82"/>
      <c r="R462" s="82"/>
      <c r="S462" s="82"/>
      <c r="T462" s="82"/>
      <c r="U462" s="82"/>
      <c r="V462" s="82"/>
      <c r="W462" s="82"/>
      <c r="X462" s="82"/>
      <c r="Y462" s="82"/>
      <c r="Z462" s="82"/>
      <c r="AA462" s="82"/>
      <c r="AB462" s="82"/>
      <c r="AC462" s="82"/>
    </row>
    <row r="463" spans="8:29" x14ac:dyDescent="0.25">
      <c r="H463" s="84"/>
      <c r="I463" s="215"/>
      <c r="J463" s="215"/>
      <c r="K463" s="215"/>
      <c r="L463" s="82"/>
      <c r="M463" s="82"/>
      <c r="N463" s="82"/>
      <c r="O463" s="82"/>
      <c r="P463" s="82"/>
      <c r="Q463" s="82"/>
      <c r="R463" s="82"/>
      <c r="S463" s="82"/>
      <c r="T463" s="82"/>
      <c r="U463" s="82"/>
      <c r="V463" s="82"/>
      <c r="W463" s="82"/>
      <c r="X463" s="82"/>
      <c r="Y463" s="82"/>
      <c r="Z463" s="82"/>
      <c r="AA463" s="82"/>
      <c r="AB463" s="82"/>
      <c r="AC463" s="82"/>
    </row>
    <row r="464" spans="8:29" x14ac:dyDescent="0.25">
      <c r="H464" s="84"/>
      <c r="I464" s="215"/>
      <c r="J464" s="215"/>
      <c r="K464" s="215"/>
      <c r="L464" s="82"/>
      <c r="M464" s="82"/>
      <c r="N464" s="82"/>
      <c r="O464" s="82"/>
      <c r="P464" s="82"/>
      <c r="Q464" s="82"/>
      <c r="R464" s="82"/>
      <c r="S464" s="82"/>
      <c r="T464" s="82"/>
      <c r="U464" s="82"/>
      <c r="V464" s="82"/>
      <c r="W464" s="82"/>
      <c r="X464" s="82"/>
      <c r="Y464" s="82"/>
      <c r="Z464" s="82"/>
      <c r="AA464" s="82"/>
      <c r="AB464" s="82"/>
      <c r="AC464" s="82"/>
    </row>
    <row r="465" spans="8:29" x14ac:dyDescent="0.25">
      <c r="H465" s="84"/>
      <c r="I465" s="215"/>
      <c r="J465" s="215"/>
      <c r="K465" s="215"/>
      <c r="L465" s="82"/>
      <c r="M465" s="82"/>
      <c r="N465" s="82"/>
      <c r="O465" s="82"/>
      <c r="P465" s="82"/>
      <c r="Q465" s="82"/>
      <c r="R465" s="82"/>
      <c r="S465" s="82"/>
      <c r="T465" s="82"/>
      <c r="U465" s="82"/>
      <c r="V465" s="82"/>
      <c r="W465" s="82"/>
      <c r="X465" s="82"/>
      <c r="Y465" s="82"/>
      <c r="Z465" s="82"/>
      <c r="AA465" s="82"/>
      <c r="AB465" s="82"/>
      <c r="AC465" s="82"/>
    </row>
    <row r="466" spans="8:29" x14ac:dyDescent="0.25">
      <c r="H466" s="84"/>
      <c r="I466" s="215"/>
      <c r="J466" s="215"/>
      <c r="K466" s="215"/>
      <c r="L466" s="82"/>
      <c r="M466" s="82"/>
      <c r="N466" s="82"/>
      <c r="O466" s="82"/>
      <c r="P466" s="82"/>
      <c r="Q466" s="82"/>
      <c r="R466" s="82"/>
      <c r="S466" s="82"/>
      <c r="T466" s="82"/>
      <c r="U466" s="82"/>
      <c r="V466" s="82"/>
      <c r="W466" s="82"/>
      <c r="X466" s="82"/>
      <c r="Y466" s="82"/>
      <c r="Z466" s="82"/>
      <c r="AA466" s="82"/>
      <c r="AB466" s="82"/>
      <c r="AC466" s="82"/>
    </row>
    <row r="467" spans="8:29" x14ac:dyDescent="0.25">
      <c r="H467" s="84"/>
      <c r="I467" s="215"/>
      <c r="J467" s="215"/>
      <c r="K467" s="215"/>
      <c r="L467" s="82"/>
      <c r="M467" s="82"/>
      <c r="N467" s="82"/>
      <c r="O467" s="82"/>
      <c r="P467" s="82"/>
      <c r="Q467" s="82"/>
      <c r="R467" s="82"/>
      <c r="S467" s="82"/>
      <c r="T467" s="82"/>
      <c r="U467" s="82"/>
      <c r="V467" s="82"/>
      <c r="W467" s="82"/>
      <c r="X467" s="82"/>
      <c r="Y467" s="82"/>
      <c r="Z467" s="82"/>
      <c r="AA467" s="82"/>
      <c r="AB467" s="82"/>
      <c r="AC467" s="82"/>
    </row>
    <row r="468" spans="8:29" x14ac:dyDescent="0.25">
      <c r="H468" s="84"/>
      <c r="I468" s="215"/>
      <c r="J468" s="215"/>
      <c r="K468" s="215"/>
      <c r="L468" s="82"/>
      <c r="M468" s="82"/>
      <c r="N468" s="82"/>
      <c r="O468" s="82"/>
      <c r="P468" s="82"/>
      <c r="Q468" s="82"/>
      <c r="R468" s="82"/>
      <c r="S468" s="82"/>
      <c r="T468" s="82"/>
      <c r="U468" s="82"/>
      <c r="V468" s="82"/>
      <c r="W468" s="82"/>
      <c r="X468" s="82"/>
      <c r="Y468" s="82"/>
      <c r="Z468" s="82"/>
      <c r="AA468" s="82"/>
      <c r="AB468" s="82"/>
      <c r="AC468" s="82"/>
    </row>
    <row r="469" spans="8:29" x14ac:dyDescent="0.25">
      <c r="H469" s="84"/>
      <c r="I469" s="215"/>
      <c r="J469" s="215"/>
      <c r="K469" s="215"/>
      <c r="L469" s="82"/>
      <c r="M469" s="82"/>
      <c r="N469" s="82"/>
      <c r="O469" s="82"/>
      <c r="P469" s="82"/>
      <c r="Q469" s="82"/>
      <c r="R469" s="82"/>
      <c r="S469" s="82"/>
      <c r="T469" s="82"/>
      <c r="U469" s="82"/>
      <c r="V469" s="82"/>
      <c r="W469" s="82"/>
      <c r="X469" s="82"/>
      <c r="Y469" s="82"/>
      <c r="Z469" s="82"/>
      <c r="AA469" s="82"/>
      <c r="AB469" s="82"/>
      <c r="AC469" s="82"/>
    </row>
    <row r="470" spans="8:29" x14ac:dyDescent="0.25">
      <c r="H470" s="84"/>
      <c r="I470" s="215"/>
      <c r="J470" s="215"/>
      <c r="K470" s="215"/>
      <c r="L470" s="82"/>
      <c r="M470" s="82"/>
      <c r="N470" s="82"/>
      <c r="O470" s="82"/>
      <c r="P470" s="82"/>
      <c r="Q470" s="82"/>
      <c r="R470" s="82"/>
      <c r="S470" s="82"/>
      <c r="T470" s="82"/>
      <c r="U470" s="82"/>
      <c r="V470" s="82"/>
      <c r="W470" s="82"/>
      <c r="X470" s="82"/>
      <c r="Y470" s="82"/>
      <c r="Z470" s="82"/>
      <c r="AA470" s="82"/>
      <c r="AB470" s="82"/>
      <c r="AC470" s="82"/>
    </row>
    <row r="471" spans="8:29" x14ac:dyDescent="0.25">
      <c r="H471" s="84"/>
      <c r="I471" s="215"/>
      <c r="J471" s="215"/>
      <c r="K471" s="215"/>
      <c r="L471" s="82"/>
      <c r="M471" s="82"/>
      <c r="N471" s="82"/>
      <c r="O471" s="82"/>
      <c r="P471" s="82"/>
      <c r="Q471" s="82"/>
      <c r="R471" s="82"/>
      <c r="S471" s="82"/>
      <c r="T471" s="82"/>
      <c r="U471" s="82"/>
      <c r="V471" s="82"/>
      <c r="W471" s="82"/>
      <c r="X471" s="82"/>
      <c r="Y471" s="82"/>
      <c r="Z471" s="82"/>
      <c r="AA471" s="82"/>
      <c r="AB471" s="82"/>
      <c r="AC471" s="82"/>
    </row>
    <row r="472" spans="8:29" x14ac:dyDescent="0.25">
      <c r="H472" s="84"/>
      <c r="I472" s="215"/>
      <c r="J472" s="215"/>
      <c r="K472" s="215"/>
      <c r="L472" s="82"/>
      <c r="M472" s="82"/>
      <c r="N472" s="82"/>
      <c r="O472" s="82"/>
      <c r="P472" s="82"/>
      <c r="Q472" s="82"/>
      <c r="R472" s="82"/>
      <c r="S472" s="82"/>
      <c r="T472" s="82"/>
      <c r="U472" s="82"/>
      <c r="V472" s="82"/>
      <c r="W472" s="82"/>
      <c r="X472" s="82"/>
      <c r="Y472" s="82"/>
      <c r="Z472" s="82"/>
      <c r="AA472" s="82"/>
      <c r="AB472" s="82"/>
      <c r="AC472" s="82"/>
    </row>
    <row r="473" spans="8:29" x14ac:dyDescent="0.25">
      <c r="H473" s="84"/>
      <c r="I473" s="215"/>
      <c r="J473" s="215"/>
      <c r="K473" s="215"/>
      <c r="L473" s="82"/>
      <c r="M473" s="82"/>
      <c r="N473" s="82"/>
      <c r="O473" s="82"/>
      <c r="P473" s="82"/>
      <c r="Q473" s="82"/>
      <c r="R473" s="82"/>
      <c r="S473" s="82"/>
      <c r="T473" s="82"/>
      <c r="U473" s="82"/>
      <c r="V473" s="82"/>
      <c r="W473" s="82"/>
      <c r="X473" s="82"/>
      <c r="Y473" s="82"/>
      <c r="Z473" s="82"/>
      <c r="AA473" s="82"/>
      <c r="AB473" s="82"/>
      <c r="AC473" s="82"/>
    </row>
    <row r="474" spans="8:29" x14ac:dyDescent="0.25">
      <c r="H474" s="84"/>
      <c r="I474" s="215"/>
      <c r="J474" s="215"/>
      <c r="K474" s="215"/>
      <c r="L474" s="82"/>
      <c r="M474" s="82"/>
      <c r="N474" s="82"/>
      <c r="O474" s="82"/>
      <c r="P474" s="82"/>
      <c r="Q474" s="82"/>
      <c r="R474" s="82"/>
      <c r="S474" s="82"/>
      <c r="T474" s="82"/>
      <c r="U474" s="82"/>
      <c r="V474" s="82"/>
      <c r="W474" s="82"/>
      <c r="X474" s="82"/>
      <c r="Y474" s="82"/>
      <c r="Z474" s="82"/>
      <c r="AA474" s="82"/>
      <c r="AB474" s="82"/>
      <c r="AC474" s="82"/>
    </row>
    <row r="475" spans="8:29" x14ac:dyDescent="0.25">
      <c r="H475" s="84"/>
      <c r="I475" s="215"/>
      <c r="J475" s="215"/>
      <c r="K475" s="215"/>
      <c r="L475" s="82"/>
      <c r="M475" s="82"/>
      <c r="N475" s="82"/>
      <c r="O475" s="82"/>
      <c r="P475" s="82"/>
      <c r="Q475" s="82"/>
      <c r="R475" s="82"/>
      <c r="S475" s="82"/>
      <c r="T475" s="82"/>
      <c r="U475" s="82"/>
      <c r="V475" s="82"/>
      <c r="W475" s="82"/>
      <c r="X475" s="82"/>
      <c r="Y475" s="82"/>
      <c r="Z475" s="82"/>
      <c r="AA475" s="82"/>
      <c r="AB475" s="82"/>
      <c r="AC475" s="82"/>
    </row>
    <row r="476" spans="8:29" x14ac:dyDescent="0.25">
      <c r="H476" s="84"/>
      <c r="I476" s="215"/>
      <c r="J476" s="215"/>
      <c r="K476" s="215"/>
      <c r="L476" s="82"/>
      <c r="M476" s="82"/>
      <c r="N476" s="82"/>
      <c r="O476" s="82"/>
      <c r="P476" s="82"/>
      <c r="Q476" s="82"/>
      <c r="R476" s="82"/>
      <c r="S476" s="82"/>
      <c r="T476" s="82"/>
      <c r="U476" s="82"/>
      <c r="V476" s="82"/>
      <c r="W476" s="82"/>
      <c r="X476" s="82"/>
      <c r="Y476" s="82"/>
      <c r="Z476" s="82"/>
      <c r="AA476" s="82"/>
      <c r="AB476" s="82"/>
      <c r="AC476" s="82"/>
    </row>
    <row r="477" spans="8:29" x14ac:dyDescent="0.25">
      <c r="H477" s="84"/>
      <c r="I477" s="215"/>
      <c r="J477" s="215"/>
      <c r="K477" s="215"/>
      <c r="L477" s="82"/>
      <c r="M477" s="82"/>
      <c r="N477" s="82"/>
      <c r="O477" s="82"/>
      <c r="P477" s="82"/>
      <c r="Q477" s="82"/>
      <c r="R477" s="82"/>
      <c r="S477" s="82"/>
      <c r="T477" s="82"/>
      <c r="U477" s="82"/>
      <c r="V477" s="82"/>
      <c r="W477" s="82"/>
      <c r="X477" s="82"/>
      <c r="Y477" s="82"/>
      <c r="Z477" s="82"/>
      <c r="AA477" s="82"/>
      <c r="AB477" s="82"/>
      <c r="AC477" s="82"/>
    </row>
    <row r="478" spans="8:29" x14ac:dyDescent="0.25">
      <c r="H478" s="84"/>
      <c r="I478" s="215"/>
      <c r="J478" s="215"/>
      <c r="K478" s="215"/>
      <c r="L478" s="82"/>
      <c r="M478" s="82"/>
      <c r="N478" s="82"/>
      <c r="O478" s="82"/>
      <c r="P478" s="82"/>
      <c r="Q478" s="82"/>
      <c r="R478" s="82"/>
      <c r="S478" s="82"/>
      <c r="T478" s="82"/>
      <c r="U478" s="82"/>
      <c r="V478" s="82"/>
      <c r="W478" s="82"/>
      <c r="X478" s="82"/>
      <c r="Y478" s="82"/>
      <c r="Z478" s="82"/>
      <c r="AA478" s="82"/>
      <c r="AB478" s="82"/>
      <c r="AC478" s="82"/>
    </row>
    <row r="479" spans="8:29" x14ac:dyDescent="0.25">
      <c r="H479" s="84"/>
      <c r="I479" s="215"/>
      <c r="J479" s="215"/>
      <c r="K479" s="215"/>
      <c r="L479" s="82"/>
      <c r="M479" s="82"/>
      <c r="N479" s="82"/>
      <c r="O479" s="82"/>
      <c r="P479" s="82"/>
      <c r="Q479" s="82"/>
      <c r="R479" s="82"/>
      <c r="S479" s="82"/>
      <c r="T479" s="82"/>
      <c r="U479" s="82"/>
      <c r="V479" s="82"/>
      <c r="W479" s="82"/>
      <c r="X479" s="82"/>
      <c r="Y479" s="82"/>
      <c r="Z479" s="82"/>
      <c r="AA479" s="82"/>
      <c r="AB479" s="82"/>
      <c r="AC479" s="82"/>
    </row>
    <row r="480" spans="8:29" x14ac:dyDescent="0.25">
      <c r="H480" s="84"/>
      <c r="I480" s="215"/>
      <c r="J480" s="215"/>
      <c r="K480" s="215"/>
      <c r="L480" s="82"/>
      <c r="M480" s="82"/>
      <c r="N480" s="82"/>
      <c r="O480" s="82"/>
      <c r="P480" s="82"/>
      <c r="Q480" s="82"/>
      <c r="R480" s="82"/>
      <c r="S480" s="82"/>
      <c r="T480" s="82"/>
      <c r="U480" s="82"/>
      <c r="V480" s="82"/>
      <c r="W480" s="82"/>
      <c r="X480" s="82"/>
      <c r="Y480" s="82"/>
      <c r="Z480" s="82"/>
      <c r="AA480" s="82"/>
      <c r="AB480" s="82"/>
      <c r="AC480" s="82"/>
    </row>
    <row r="481" spans="8:29" x14ac:dyDescent="0.25">
      <c r="H481" s="84"/>
      <c r="I481" s="215"/>
      <c r="J481" s="215"/>
      <c r="K481" s="215"/>
      <c r="L481" s="82"/>
      <c r="M481" s="82"/>
      <c r="N481" s="82"/>
      <c r="O481" s="82"/>
      <c r="P481" s="82"/>
      <c r="Q481" s="82"/>
      <c r="R481" s="82"/>
      <c r="S481" s="82"/>
      <c r="T481" s="82"/>
      <c r="U481" s="82"/>
      <c r="V481" s="82"/>
      <c r="W481" s="82"/>
      <c r="X481" s="82"/>
      <c r="Y481" s="82"/>
      <c r="Z481" s="82"/>
      <c r="AA481" s="82"/>
      <c r="AB481" s="82"/>
      <c r="AC481" s="82"/>
    </row>
    <row r="482" spans="8:29" x14ac:dyDescent="0.25">
      <c r="H482" s="84"/>
      <c r="I482" s="215"/>
      <c r="J482" s="215"/>
      <c r="K482" s="215"/>
      <c r="L482" s="82"/>
      <c r="M482" s="82"/>
      <c r="N482" s="82"/>
      <c r="O482" s="82"/>
      <c r="P482" s="82"/>
      <c r="Q482" s="82"/>
      <c r="R482" s="82"/>
      <c r="S482" s="82"/>
      <c r="T482" s="82"/>
      <c r="U482" s="82"/>
      <c r="V482" s="82"/>
      <c r="W482" s="82"/>
      <c r="X482" s="82"/>
      <c r="Y482" s="82"/>
      <c r="Z482" s="82"/>
      <c r="AA482" s="82"/>
      <c r="AB482" s="82"/>
      <c r="AC482" s="82"/>
    </row>
    <row r="483" spans="8:29" x14ac:dyDescent="0.25">
      <c r="H483" s="84"/>
      <c r="I483" s="215"/>
      <c r="J483" s="215"/>
      <c r="K483" s="215"/>
      <c r="L483" s="82"/>
      <c r="M483" s="82"/>
      <c r="N483" s="82"/>
      <c r="O483" s="82"/>
      <c r="P483" s="82"/>
      <c r="Q483" s="82"/>
      <c r="R483" s="82"/>
      <c r="S483" s="82"/>
      <c r="T483" s="82"/>
      <c r="U483" s="82"/>
      <c r="V483" s="82"/>
      <c r="W483" s="82"/>
      <c r="X483" s="82"/>
      <c r="Y483" s="82"/>
      <c r="Z483" s="82"/>
      <c r="AA483" s="82"/>
      <c r="AB483" s="82"/>
      <c r="AC483" s="82"/>
    </row>
    <row r="484" spans="8:29" x14ac:dyDescent="0.25">
      <c r="H484" s="84"/>
      <c r="I484" s="215"/>
      <c r="J484" s="215"/>
      <c r="K484" s="215"/>
      <c r="L484" s="82"/>
      <c r="M484" s="82"/>
      <c r="N484" s="82"/>
      <c r="O484" s="82"/>
      <c r="P484" s="82"/>
      <c r="Q484" s="82"/>
      <c r="R484" s="82"/>
      <c r="S484" s="82"/>
      <c r="T484" s="82"/>
      <c r="U484" s="82"/>
      <c r="V484" s="82"/>
      <c r="W484" s="82"/>
      <c r="X484" s="82"/>
      <c r="Y484" s="82"/>
      <c r="Z484" s="82"/>
      <c r="AA484" s="82"/>
      <c r="AB484" s="82"/>
      <c r="AC484" s="82"/>
    </row>
    <row r="485" spans="8:29" x14ac:dyDescent="0.25">
      <c r="H485" s="84"/>
      <c r="I485" s="215"/>
      <c r="J485" s="215"/>
      <c r="K485" s="215"/>
      <c r="L485" s="82"/>
      <c r="M485" s="82"/>
      <c r="N485" s="82"/>
      <c r="O485" s="82"/>
      <c r="P485" s="82"/>
      <c r="Q485" s="82"/>
      <c r="R485" s="82"/>
      <c r="S485" s="82"/>
      <c r="T485" s="82"/>
      <c r="U485" s="82"/>
      <c r="V485" s="82"/>
      <c r="W485" s="82"/>
      <c r="X485" s="82"/>
      <c r="Y485" s="82"/>
      <c r="Z485" s="82"/>
      <c r="AA485" s="82"/>
      <c r="AB485" s="82"/>
      <c r="AC485" s="82"/>
    </row>
    <row r="486" spans="8:29" x14ac:dyDescent="0.25">
      <c r="H486" s="84"/>
      <c r="I486" s="215"/>
      <c r="J486" s="215"/>
      <c r="K486" s="215"/>
      <c r="L486" s="82"/>
      <c r="M486" s="82"/>
      <c r="N486" s="82"/>
      <c r="O486" s="82"/>
      <c r="P486" s="82"/>
      <c r="Q486" s="82"/>
      <c r="R486" s="82"/>
      <c r="S486" s="82"/>
      <c r="T486" s="82"/>
      <c r="U486" s="82"/>
      <c r="V486" s="82"/>
      <c r="W486" s="82"/>
      <c r="X486" s="82"/>
      <c r="Y486" s="82"/>
      <c r="Z486" s="82"/>
      <c r="AA486" s="82"/>
      <c r="AB486" s="82"/>
      <c r="AC486" s="82"/>
    </row>
    <row r="487" spans="8:29" x14ac:dyDescent="0.25">
      <c r="H487" s="84"/>
      <c r="I487" s="215"/>
      <c r="J487" s="215"/>
      <c r="K487" s="215"/>
      <c r="L487" s="82"/>
      <c r="M487" s="82"/>
      <c r="N487" s="82"/>
      <c r="O487" s="82"/>
      <c r="P487" s="82"/>
      <c r="Q487" s="82"/>
      <c r="R487" s="82"/>
      <c r="S487" s="82"/>
      <c r="T487" s="82"/>
      <c r="U487" s="82"/>
      <c r="V487" s="82"/>
      <c r="W487" s="82"/>
      <c r="X487" s="82"/>
      <c r="Y487" s="82"/>
      <c r="Z487" s="82"/>
      <c r="AA487" s="82"/>
      <c r="AB487" s="82"/>
      <c r="AC487" s="82"/>
    </row>
    <row r="488" spans="8:29" x14ac:dyDescent="0.25">
      <c r="H488" s="84"/>
      <c r="I488" s="215"/>
      <c r="J488" s="215"/>
      <c r="K488" s="215"/>
      <c r="L488" s="82"/>
      <c r="M488" s="82"/>
      <c r="N488" s="82"/>
      <c r="O488" s="82"/>
      <c r="P488" s="82"/>
      <c r="Q488" s="82"/>
      <c r="R488" s="82"/>
      <c r="S488" s="82"/>
      <c r="T488" s="82"/>
      <c r="U488" s="82"/>
      <c r="V488" s="82"/>
      <c r="W488" s="82"/>
      <c r="X488" s="82"/>
      <c r="Y488" s="82"/>
      <c r="Z488" s="82"/>
      <c r="AA488" s="82"/>
      <c r="AB488" s="82"/>
      <c r="AC488" s="82"/>
    </row>
    <row r="489" spans="8:29" x14ac:dyDescent="0.25">
      <c r="H489" s="84"/>
      <c r="I489" s="215"/>
      <c r="J489" s="215"/>
      <c r="K489" s="215"/>
      <c r="L489" s="82"/>
      <c r="M489" s="82"/>
      <c r="N489" s="82"/>
      <c r="O489" s="82"/>
      <c r="P489" s="82"/>
      <c r="Q489" s="82"/>
      <c r="R489" s="82"/>
      <c r="S489" s="82"/>
      <c r="T489" s="82"/>
      <c r="U489" s="82"/>
      <c r="V489" s="82"/>
      <c r="W489" s="82"/>
      <c r="X489" s="82"/>
      <c r="Y489" s="82"/>
      <c r="Z489" s="82"/>
      <c r="AA489" s="82"/>
      <c r="AB489" s="82"/>
      <c r="AC489" s="82"/>
    </row>
    <row r="490" spans="8:29" x14ac:dyDescent="0.25">
      <c r="H490" s="84"/>
      <c r="I490" s="215"/>
      <c r="J490" s="215"/>
      <c r="K490" s="215"/>
      <c r="L490" s="82"/>
      <c r="M490" s="82"/>
      <c r="N490" s="82"/>
      <c r="O490" s="82"/>
      <c r="P490" s="82"/>
      <c r="Q490" s="82"/>
      <c r="R490" s="82"/>
      <c r="S490" s="82"/>
      <c r="T490" s="82"/>
      <c r="U490" s="82"/>
      <c r="V490" s="82"/>
      <c r="W490" s="82"/>
      <c r="X490" s="82"/>
      <c r="Y490" s="82"/>
      <c r="Z490" s="82"/>
      <c r="AA490" s="82"/>
      <c r="AB490" s="82"/>
      <c r="AC490" s="82"/>
    </row>
    <row r="491" spans="8:29" x14ac:dyDescent="0.25">
      <c r="H491" s="84"/>
      <c r="I491" s="215"/>
      <c r="J491" s="215"/>
      <c r="K491" s="215"/>
      <c r="L491" s="82"/>
      <c r="M491" s="82"/>
      <c r="N491" s="82"/>
      <c r="O491" s="82"/>
      <c r="P491" s="82"/>
      <c r="Q491" s="82"/>
      <c r="R491" s="82"/>
      <c r="S491" s="82"/>
      <c r="T491" s="82"/>
      <c r="U491" s="82"/>
      <c r="V491" s="82"/>
      <c r="W491" s="82"/>
      <c r="X491" s="82"/>
      <c r="Y491" s="82"/>
      <c r="Z491" s="82"/>
      <c r="AA491" s="82"/>
      <c r="AB491" s="82"/>
      <c r="AC491" s="82"/>
    </row>
    <row r="492" spans="8:29" x14ac:dyDescent="0.25">
      <c r="H492" s="84"/>
      <c r="I492" s="215"/>
      <c r="J492" s="215"/>
      <c r="K492" s="215"/>
      <c r="L492" s="82"/>
      <c r="M492" s="82"/>
      <c r="N492" s="82"/>
      <c r="O492" s="82"/>
      <c r="P492" s="82"/>
      <c r="Q492" s="82"/>
      <c r="R492" s="82"/>
      <c r="S492" s="82"/>
      <c r="T492" s="82"/>
      <c r="U492" s="82"/>
      <c r="V492" s="82"/>
      <c r="W492" s="82"/>
      <c r="X492" s="82"/>
      <c r="Y492" s="82"/>
      <c r="Z492" s="82"/>
      <c r="AA492" s="82"/>
      <c r="AB492" s="82"/>
      <c r="AC492" s="82"/>
    </row>
    <row r="493" spans="8:29" x14ac:dyDescent="0.25">
      <c r="H493" s="84"/>
      <c r="I493" s="215"/>
      <c r="J493" s="215"/>
      <c r="K493" s="215"/>
      <c r="L493" s="82"/>
      <c r="M493" s="82"/>
      <c r="N493" s="82"/>
      <c r="O493" s="82"/>
      <c r="P493" s="82"/>
      <c r="Q493" s="82"/>
      <c r="R493" s="82"/>
      <c r="S493" s="82"/>
      <c r="T493" s="82"/>
      <c r="U493" s="82"/>
      <c r="V493" s="82"/>
      <c r="W493" s="82"/>
      <c r="X493" s="82"/>
      <c r="Y493" s="82"/>
      <c r="Z493" s="82"/>
      <c r="AA493" s="82"/>
      <c r="AB493" s="82"/>
      <c r="AC493" s="82"/>
    </row>
    <row r="494" spans="8:29" x14ac:dyDescent="0.25">
      <c r="H494" s="84"/>
      <c r="I494" s="215"/>
      <c r="J494" s="215"/>
      <c r="K494" s="215"/>
      <c r="L494" s="82"/>
      <c r="M494" s="82"/>
      <c r="N494" s="82"/>
      <c r="O494" s="82"/>
      <c r="P494" s="82"/>
      <c r="Q494" s="82"/>
      <c r="R494" s="82"/>
      <c r="S494" s="82"/>
      <c r="T494" s="82"/>
      <c r="U494" s="82"/>
      <c r="V494" s="82"/>
      <c r="W494" s="82"/>
      <c r="X494" s="82"/>
      <c r="Y494" s="82"/>
      <c r="Z494" s="82"/>
      <c r="AA494" s="82"/>
      <c r="AB494" s="82"/>
      <c r="AC494" s="82"/>
    </row>
    <row r="495" spans="8:29" x14ac:dyDescent="0.25">
      <c r="H495" s="84"/>
      <c r="I495" s="215"/>
      <c r="J495" s="215"/>
      <c r="K495" s="215"/>
      <c r="L495" s="82"/>
      <c r="M495" s="82"/>
      <c r="N495" s="82"/>
      <c r="O495" s="82"/>
      <c r="P495" s="82"/>
      <c r="Q495" s="82"/>
      <c r="R495" s="82"/>
      <c r="S495" s="82"/>
      <c r="T495" s="82"/>
      <c r="U495" s="82"/>
      <c r="V495" s="82"/>
      <c r="W495" s="82"/>
      <c r="X495" s="82"/>
      <c r="Y495" s="82"/>
      <c r="Z495" s="82"/>
      <c r="AA495" s="82"/>
      <c r="AB495" s="82"/>
      <c r="AC495" s="82"/>
    </row>
    <row r="496" spans="8:29" x14ac:dyDescent="0.25">
      <c r="H496" s="84"/>
      <c r="I496" s="215"/>
      <c r="J496" s="215"/>
      <c r="K496" s="215"/>
      <c r="L496" s="82"/>
      <c r="M496" s="82"/>
      <c r="N496" s="82"/>
      <c r="O496" s="82"/>
      <c r="P496" s="82"/>
      <c r="Q496" s="82"/>
      <c r="R496" s="82"/>
      <c r="S496" s="82"/>
      <c r="T496" s="82"/>
      <c r="U496" s="82"/>
      <c r="V496" s="82"/>
      <c r="W496" s="82"/>
      <c r="X496" s="82"/>
      <c r="Y496" s="82"/>
      <c r="Z496" s="82"/>
      <c r="AA496" s="82"/>
      <c r="AB496" s="82"/>
      <c r="AC496" s="82"/>
    </row>
    <row r="497" spans="8:29" x14ac:dyDescent="0.25">
      <c r="H497" s="84"/>
      <c r="I497" s="215"/>
      <c r="J497" s="215"/>
      <c r="K497" s="215"/>
      <c r="L497" s="82"/>
      <c r="M497" s="82"/>
      <c r="N497" s="82"/>
      <c r="O497" s="82"/>
      <c r="P497" s="82"/>
      <c r="Q497" s="82"/>
      <c r="R497" s="82"/>
      <c r="S497" s="82"/>
      <c r="T497" s="82"/>
      <c r="U497" s="82"/>
      <c r="V497" s="82"/>
      <c r="W497" s="82"/>
      <c r="X497" s="82"/>
      <c r="Y497" s="82"/>
      <c r="Z497" s="82"/>
      <c r="AA497" s="82"/>
      <c r="AB497" s="82"/>
      <c r="AC497" s="82"/>
    </row>
    <row r="498" spans="8:29" x14ac:dyDescent="0.25">
      <c r="H498" s="84"/>
      <c r="I498" s="215"/>
      <c r="J498" s="215"/>
      <c r="K498" s="215"/>
      <c r="L498" s="82"/>
      <c r="M498" s="82"/>
      <c r="N498" s="82"/>
      <c r="O498" s="82"/>
      <c r="P498" s="82"/>
      <c r="Q498" s="82"/>
      <c r="R498" s="82"/>
      <c r="S498" s="82"/>
      <c r="T498" s="82"/>
      <c r="U498" s="82"/>
      <c r="V498" s="82"/>
      <c r="W498" s="82"/>
      <c r="X498" s="82"/>
      <c r="Y498" s="82"/>
      <c r="Z498" s="82"/>
      <c r="AA498" s="82"/>
      <c r="AB498" s="82"/>
      <c r="AC498" s="82"/>
    </row>
    <row r="499" spans="8:29" x14ac:dyDescent="0.25">
      <c r="H499" s="84"/>
      <c r="I499" s="215"/>
      <c r="J499" s="215"/>
      <c r="K499" s="215"/>
      <c r="L499" s="82"/>
      <c r="M499" s="82"/>
      <c r="N499" s="82"/>
      <c r="O499" s="82"/>
      <c r="P499" s="82"/>
      <c r="Q499" s="82"/>
      <c r="R499" s="82"/>
      <c r="S499" s="82"/>
      <c r="T499" s="82"/>
      <c r="U499" s="82"/>
      <c r="V499" s="82"/>
      <c r="W499" s="82"/>
      <c r="X499" s="82"/>
      <c r="Y499" s="82"/>
      <c r="Z499" s="82"/>
      <c r="AA499" s="82"/>
      <c r="AB499" s="82"/>
      <c r="AC499" s="82"/>
    </row>
    <row r="500" spans="8:29" x14ac:dyDescent="0.25">
      <c r="H500" s="84"/>
      <c r="I500" s="215"/>
      <c r="J500" s="215"/>
      <c r="K500" s="215"/>
      <c r="L500" s="82"/>
      <c r="M500" s="82"/>
      <c r="N500" s="82"/>
      <c r="O500" s="82"/>
      <c r="P500" s="82"/>
      <c r="Q500" s="82"/>
      <c r="R500" s="82"/>
      <c r="S500" s="82"/>
      <c r="T500" s="82"/>
      <c r="U500" s="82"/>
      <c r="V500" s="82"/>
      <c r="W500" s="82"/>
      <c r="X500" s="82"/>
      <c r="Y500" s="82"/>
      <c r="Z500" s="82"/>
      <c r="AA500" s="82"/>
      <c r="AB500" s="82"/>
      <c r="AC500" s="82"/>
    </row>
    <row r="501" spans="8:29" x14ac:dyDescent="0.25">
      <c r="H501" s="84"/>
      <c r="I501" s="215"/>
      <c r="J501" s="215"/>
      <c r="K501" s="215"/>
      <c r="L501" s="82"/>
      <c r="M501" s="82"/>
      <c r="N501" s="82"/>
      <c r="O501" s="82"/>
      <c r="P501" s="82"/>
      <c r="Q501" s="82"/>
      <c r="R501" s="82"/>
      <c r="S501" s="82"/>
      <c r="T501" s="82"/>
      <c r="U501" s="82"/>
      <c r="V501" s="82"/>
      <c r="W501" s="82"/>
      <c r="X501" s="82"/>
      <c r="Y501" s="82"/>
      <c r="Z501" s="82"/>
      <c r="AA501" s="82"/>
      <c r="AB501" s="82"/>
      <c r="AC501" s="82"/>
    </row>
    <row r="502" spans="8:29" x14ac:dyDescent="0.25">
      <c r="H502" s="84"/>
      <c r="I502" s="215"/>
      <c r="J502" s="215"/>
      <c r="K502" s="215"/>
      <c r="L502" s="82"/>
      <c r="M502" s="82"/>
      <c r="N502" s="82"/>
      <c r="O502" s="82"/>
      <c r="P502" s="82"/>
      <c r="Q502" s="82"/>
      <c r="R502" s="82"/>
      <c r="S502" s="82"/>
      <c r="T502" s="82"/>
      <c r="U502" s="82"/>
      <c r="V502" s="82"/>
      <c r="W502" s="82"/>
      <c r="X502" s="82"/>
      <c r="Y502" s="82"/>
      <c r="Z502" s="82"/>
      <c r="AA502" s="82"/>
      <c r="AB502" s="82"/>
      <c r="AC502" s="82"/>
    </row>
    <row r="503" spans="8:29" x14ac:dyDescent="0.25">
      <c r="H503" s="84"/>
      <c r="I503" s="215"/>
      <c r="J503" s="215"/>
      <c r="K503" s="215"/>
      <c r="L503" s="82"/>
      <c r="M503" s="82"/>
      <c r="N503" s="82"/>
      <c r="O503" s="82"/>
      <c r="P503" s="82"/>
      <c r="Q503" s="82"/>
      <c r="R503" s="82"/>
      <c r="S503" s="82"/>
      <c r="T503" s="82"/>
      <c r="U503" s="82"/>
      <c r="V503" s="82"/>
      <c r="W503" s="82"/>
      <c r="X503" s="82"/>
      <c r="Y503" s="82"/>
      <c r="Z503" s="82"/>
      <c r="AA503" s="82"/>
      <c r="AB503" s="82"/>
      <c r="AC503" s="82"/>
    </row>
    <row r="504" spans="8:29" x14ac:dyDescent="0.25">
      <c r="H504" s="84"/>
      <c r="I504" s="215"/>
      <c r="J504" s="215"/>
      <c r="K504" s="215"/>
      <c r="L504" s="82"/>
      <c r="M504" s="82"/>
      <c r="N504" s="82"/>
      <c r="O504" s="82"/>
      <c r="P504" s="82"/>
      <c r="Q504" s="82"/>
      <c r="R504" s="82"/>
      <c r="S504" s="82"/>
      <c r="T504" s="82"/>
      <c r="U504" s="82"/>
      <c r="V504" s="82"/>
      <c r="W504" s="82"/>
      <c r="X504" s="82"/>
      <c r="Y504" s="82"/>
      <c r="Z504" s="82"/>
      <c r="AA504" s="82"/>
      <c r="AB504" s="82"/>
      <c r="AC504" s="82"/>
    </row>
    <row r="505" spans="8:29" x14ac:dyDescent="0.25">
      <c r="H505" s="84"/>
      <c r="I505" s="215"/>
      <c r="J505" s="215"/>
      <c r="K505" s="215"/>
      <c r="L505" s="82"/>
      <c r="M505" s="82"/>
      <c r="N505" s="82"/>
      <c r="O505" s="82"/>
      <c r="P505" s="82"/>
      <c r="Q505" s="82"/>
      <c r="R505" s="82"/>
      <c r="S505" s="82"/>
      <c r="T505" s="82"/>
      <c r="U505" s="82"/>
      <c r="V505" s="82"/>
      <c r="W505" s="82"/>
      <c r="X505" s="82"/>
      <c r="Y505" s="82"/>
      <c r="Z505" s="82"/>
      <c r="AA505" s="82"/>
      <c r="AB505" s="82"/>
      <c r="AC505" s="82"/>
    </row>
    <row r="506" spans="8:29" x14ac:dyDescent="0.25">
      <c r="H506" s="84"/>
      <c r="I506" s="215"/>
      <c r="J506" s="215"/>
      <c r="K506" s="215"/>
      <c r="L506" s="82"/>
      <c r="M506" s="82"/>
      <c r="N506" s="82"/>
      <c r="O506" s="82"/>
      <c r="P506" s="82"/>
      <c r="Q506" s="82"/>
      <c r="R506" s="82"/>
      <c r="S506" s="82"/>
      <c r="T506" s="82"/>
      <c r="U506" s="82"/>
      <c r="V506" s="82"/>
      <c r="W506" s="82"/>
      <c r="X506" s="82"/>
      <c r="Y506" s="82"/>
      <c r="Z506" s="82"/>
      <c r="AA506" s="82"/>
      <c r="AB506" s="82"/>
      <c r="AC506" s="82"/>
    </row>
    <row r="507" spans="8:29" x14ac:dyDescent="0.25">
      <c r="H507" s="84"/>
      <c r="I507" s="215"/>
      <c r="J507" s="215"/>
      <c r="K507" s="215"/>
      <c r="L507" s="82"/>
      <c r="M507" s="82"/>
      <c r="N507" s="82"/>
      <c r="O507" s="82"/>
      <c r="P507" s="82"/>
      <c r="Q507" s="82"/>
      <c r="R507" s="82"/>
      <c r="S507" s="82"/>
      <c r="T507" s="82"/>
      <c r="U507" s="82"/>
      <c r="V507" s="82"/>
      <c r="W507" s="82"/>
      <c r="X507" s="82"/>
      <c r="Y507" s="82"/>
      <c r="Z507" s="82"/>
      <c r="AA507" s="82"/>
      <c r="AB507" s="82"/>
      <c r="AC507" s="82"/>
    </row>
    <row r="508" spans="8:29" x14ac:dyDescent="0.25">
      <c r="H508" s="84"/>
      <c r="I508" s="215"/>
      <c r="J508" s="215"/>
      <c r="K508" s="215"/>
      <c r="L508" s="82"/>
      <c r="M508" s="82"/>
      <c r="N508" s="82"/>
      <c r="O508" s="82"/>
      <c r="P508" s="82"/>
      <c r="Q508" s="82"/>
      <c r="R508" s="82"/>
      <c r="S508" s="82"/>
      <c r="T508" s="82"/>
      <c r="U508" s="82"/>
      <c r="V508" s="82"/>
      <c r="W508" s="82"/>
      <c r="X508" s="82"/>
      <c r="Y508" s="82"/>
      <c r="Z508" s="82"/>
      <c r="AA508" s="82"/>
      <c r="AB508" s="82"/>
      <c r="AC508" s="82"/>
    </row>
    <row r="509" spans="8:29" x14ac:dyDescent="0.25">
      <c r="H509" s="84"/>
      <c r="I509" s="215"/>
      <c r="J509" s="215"/>
      <c r="K509" s="215"/>
      <c r="L509" s="82"/>
      <c r="M509" s="82"/>
      <c r="N509" s="82"/>
      <c r="O509" s="82"/>
      <c r="P509" s="82"/>
      <c r="Q509" s="82"/>
      <c r="R509" s="82"/>
      <c r="S509" s="82"/>
      <c r="T509" s="82"/>
      <c r="U509" s="82"/>
      <c r="V509" s="82"/>
      <c r="W509" s="82"/>
      <c r="X509" s="82"/>
      <c r="Y509" s="82"/>
      <c r="Z509" s="82"/>
      <c r="AA509" s="82"/>
      <c r="AB509" s="82"/>
      <c r="AC509" s="82"/>
    </row>
    <row r="510" spans="8:29" x14ac:dyDescent="0.25">
      <c r="H510" s="84"/>
      <c r="I510" s="215"/>
      <c r="J510" s="215"/>
      <c r="K510" s="215"/>
      <c r="L510" s="82"/>
      <c r="M510" s="82"/>
      <c r="N510" s="82"/>
      <c r="O510" s="82"/>
      <c r="P510" s="82"/>
      <c r="Q510" s="82"/>
      <c r="R510" s="82"/>
      <c r="S510" s="82"/>
      <c r="T510" s="82"/>
      <c r="U510" s="82"/>
      <c r="V510" s="82"/>
      <c r="W510" s="82"/>
      <c r="X510" s="82"/>
      <c r="Y510" s="82"/>
      <c r="Z510" s="82"/>
      <c r="AA510" s="82"/>
      <c r="AB510" s="82"/>
      <c r="AC510" s="82"/>
    </row>
    <row r="511" spans="8:29" x14ac:dyDescent="0.25">
      <c r="H511" s="84"/>
      <c r="I511" s="215"/>
      <c r="J511" s="215"/>
      <c r="K511" s="215"/>
      <c r="L511" s="82"/>
      <c r="M511" s="82"/>
      <c r="N511" s="82"/>
      <c r="O511" s="82"/>
      <c r="P511" s="82"/>
      <c r="Q511" s="82"/>
      <c r="R511" s="82"/>
      <c r="S511" s="82"/>
      <c r="T511" s="82"/>
      <c r="U511" s="82"/>
      <c r="V511" s="82"/>
      <c r="W511" s="82"/>
      <c r="X511" s="82"/>
      <c r="Y511" s="82"/>
      <c r="Z511" s="82"/>
      <c r="AA511" s="82"/>
      <c r="AB511" s="82"/>
      <c r="AC511" s="82"/>
    </row>
    <row r="512" spans="8:29" x14ac:dyDescent="0.25">
      <c r="H512" s="84"/>
      <c r="I512" s="215"/>
      <c r="J512" s="215"/>
      <c r="K512" s="215"/>
      <c r="L512" s="82"/>
      <c r="M512" s="82"/>
      <c r="N512" s="82"/>
      <c r="O512" s="82"/>
      <c r="P512" s="82"/>
      <c r="Q512" s="82"/>
      <c r="R512" s="82"/>
      <c r="S512" s="82"/>
      <c r="T512" s="82"/>
      <c r="U512" s="82"/>
      <c r="V512" s="82"/>
      <c r="W512" s="82"/>
      <c r="X512" s="82"/>
      <c r="Y512" s="82"/>
      <c r="Z512" s="82"/>
      <c r="AA512" s="82"/>
      <c r="AB512" s="82"/>
      <c r="AC512" s="82"/>
    </row>
    <row r="513" spans="8:29" x14ac:dyDescent="0.25">
      <c r="H513" s="84"/>
      <c r="I513" s="215"/>
      <c r="J513" s="215"/>
      <c r="K513" s="215"/>
      <c r="L513" s="82"/>
      <c r="M513" s="82"/>
      <c r="N513" s="82"/>
      <c r="O513" s="82"/>
      <c r="P513" s="82"/>
      <c r="Q513" s="82"/>
      <c r="R513" s="82"/>
      <c r="S513" s="82"/>
      <c r="T513" s="82"/>
      <c r="U513" s="82"/>
      <c r="V513" s="82"/>
      <c r="W513" s="82"/>
      <c r="X513" s="82"/>
      <c r="Y513" s="82"/>
      <c r="Z513" s="82"/>
      <c r="AA513" s="82"/>
      <c r="AB513" s="82"/>
      <c r="AC513" s="82"/>
    </row>
    <row r="514" spans="8:29" x14ac:dyDescent="0.25">
      <c r="H514" s="84"/>
      <c r="I514" s="215"/>
      <c r="J514" s="215"/>
      <c r="K514" s="215"/>
      <c r="L514" s="82"/>
      <c r="M514" s="82"/>
      <c r="N514" s="82"/>
      <c r="O514" s="82"/>
      <c r="P514" s="82"/>
      <c r="Q514" s="82"/>
      <c r="R514" s="82"/>
      <c r="S514" s="82"/>
      <c r="T514" s="82"/>
      <c r="U514" s="82"/>
      <c r="V514" s="82"/>
      <c r="W514" s="82"/>
      <c r="X514" s="82"/>
      <c r="Y514" s="82"/>
      <c r="Z514" s="82"/>
      <c r="AA514" s="82"/>
      <c r="AB514" s="82"/>
      <c r="AC514" s="82"/>
    </row>
    <row r="515" spans="8:29" x14ac:dyDescent="0.25">
      <c r="H515" s="84"/>
      <c r="I515" s="215"/>
      <c r="J515" s="215"/>
      <c r="K515" s="215"/>
      <c r="L515" s="82"/>
      <c r="M515" s="82"/>
      <c r="N515" s="82"/>
      <c r="O515" s="82"/>
      <c r="P515" s="82"/>
      <c r="Q515" s="82"/>
      <c r="R515" s="82"/>
      <c r="S515" s="82"/>
      <c r="T515" s="82"/>
      <c r="U515" s="82"/>
      <c r="V515" s="82"/>
      <c r="W515" s="82"/>
      <c r="X515" s="82"/>
      <c r="Y515" s="82"/>
      <c r="Z515" s="82"/>
      <c r="AA515" s="82"/>
      <c r="AB515" s="82"/>
      <c r="AC515" s="82"/>
    </row>
    <row r="516" spans="8:29" x14ac:dyDescent="0.25">
      <c r="H516" s="84"/>
      <c r="I516" s="215"/>
      <c r="J516" s="215"/>
      <c r="K516" s="215"/>
      <c r="L516" s="82"/>
      <c r="M516" s="82"/>
      <c r="N516" s="82"/>
      <c r="O516" s="82"/>
      <c r="P516" s="82"/>
      <c r="Q516" s="82"/>
      <c r="R516" s="82"/>
      <c r="S516" s="82"/>
      <c r="T516" s="82"/>
      <c r="U516" s="82"/>
      <c r="V516" s="82"/>
      <c r="W516" s="82"/>
      <c r="X516" s="82"/>
      <c r="Y516" s="82"/>
      <c r="Z516" s="82"/>
      <c r="AA516" s="82"/>
      <c r="AB516" s="82"/>
      <c r="AC516" s="82"/>
    </row>
    <row r="517" spans="8:29" x14ac:dyDescent="0.25">
      <c r="H517" s="84"/>
      <c r="I517" s="215"/>
      <c r="J517" s="215"/>
      <c r="K517" s="215"/>
      <c r="L517" s="82"/>
      <c r="M517" s="82"/>
      <c r="N517" s="82"/>
      <c r="O517" s="82"/>
      <c r="P517" s="82"/>
      <c r="Q517" s="82"/>
      <c r="R517" s="82"/>
      <c r="S517" s="82"/>
      <c r="T517" s="82"/>
      <c r="U517" s="82"/>
      <c r="V517" s="82"/>
      <c r="W517" s="82"/>
      <c r="X517" s="82"/>
      <c r="Y517" s="82"/>
      <c r="Z517" s="82"/>
      <c r="AA517" s="82"/>
      <c r="AB517" s="82"/>
      <c r="AC517" s="82"/>
    </row>
    <row r="518" spans="8:29" x14ac:dyDescent="0.25">
      <c r="H518" s="84"/>
      <c r="I518" s="215"/>
      <c r="J518" s="215"/>
      <c r="K518" s="215"/>
      <c r="L518" s="82"/>
      <c r="M518" s="82"/>
      <c r="N518" s="82"/>
      <c r="O518" s="82"/>
      <c r="P518" s="82"/>
      <c r="Q518" s="82"/>
      <c r="R518" s="82"/>
      <c r="S518" s="82"/>
      <c r="T518" s="82"/>
      <c r="U518" s="82"/>
      <c r="V518" s="82"/>
      <c r="W518" s="82"/>
      <c r="X518" s="82"/>
      <c r="Y518" s="82"/>
      <c r="Z518" s="82"/>
      <c r="AA518" s="82"/>
      <c r="AB518" s="82"/>
      <c r="AC518" s="82"/>
    </row>
    <row r="519" spans="8:29" x14ac:dyDescent="0.25">
      <c r="H519" s="84"/>
      <c r="I519" s="215"/>
      <c r="J519" s="215"/>
      <c r="K519" s="215"/>
      <c r="L519" s="82"/>
      <c r="M519" s="82"/>
      <c r="N519" s="82"/>
      <c r="O519" s="82"/>
      <c r="P519" s="82"/>
      <c r="Q519" s="82"/>
      <c r="R519" s="82"/>
      <c r="S519" s="82"/>
      <c r="T519" s="82"/>
      <c r="U519" s="82"/>
      <c r="V519" s="82"/>
      <c r="W519" s="82"/>
      <c r="X519" s="82"/>
      <c r="Y519" s="82"/>
      <c r="Z519" s="82"/>
      <c r="AA519" s="82"/>
      <c r="AB519" s="82"/>
      <c r="AC519" s="82"/>
    </row>
    <row r="520" spans="8:29" x14ac:dyDescent="0.25">
      <c r="H520" s="84"/>
      <c r="I520" s="215"/>
      <c r="J520" s="215"/>
      <c r="K520" s="215"/>
      <c r="L520" s="82"/>
      <c r="M520" s="82"/>
      <c r="N520" s="82"/>
      <c r="O520" s="82"/>
      <c r="P520" s="82"/>
      <c r="Q520" s="82"/>
      <c r="R520" s="82"/>
      <c r="S520" s="82"/>
      <c r="T520" s="82"/>
      <c r="U520" s="82"/>
      <c r="V520" s="82"/>
      <c r="W520" s="82"/>
      <c r="X520" s="82"/>
      <c r="Y520" s="82"/>
      <c r="Z520" s="82"/>
      <c r="AA520" s="82"/>
      <c r="AB520" s="82"/>
      <c r="AC520" s="82"/>
    </row>
    <row r="521" spans="8:29" x14ac:dyDescent="0.25">
      <c r="H521" s="84"/>
      <c r="I521" s="215"/>
      <c r="J521" s="215"/>
      <c r="K521" s="215"/>
      <c r="L521" s="82"/>
      <c r="M521" s="82"/>
      <c r="N521" s="82"/>
      <c r="O521" s="82"/>
      <c r="P521" s="82"/>
      <c r="Q521" s="82"/>
      <c r="R521" s="82"/>
      <c r="S521" s="82"/>
      <c r="T521" s="82"/>
      <c r="U521" s="82"/>
      <c r="V521" s="82"/>
      <c r="W521" s="82"/>
      <c r="X521" s="82"/>
      <c r="Y521" s="82"/>
      <c r="Z521" s="82"/>
      <c r="AA521" s="82"/>
      <c r="AB521" s="82"/>
      <c r="AC521" s="82"/>
    </row>
    <row r="522" spans="8:29" x14ac:dyDescent="0.25">
      <c r="H522" s="84"/>
      <c r="I522" s="215"/>
      <c r="J522" s="215"/>
      <c r="K522" s="215"/>
      <c r="L522" s="82"/>
      <c r="M522" s="82"/>
      <c r="N522" s="82"/>
      <c r="O522" s="82"/>
      <c r="P522" s="82"/>
      <c r="Q522" s="82"/>
      <c r="R522" s="82"/>
      <c r="S522" s="82"/>
      <c r="T522" s="82"/>
      <c r="U522" s="82"/>
      <c r="V522" s="82"/>
      <c r="W522" s="82"/>
      <c r="X522" s="82"/>
      <c r="Y522" s="82"/>
      <c r="Z522" s="82"/>
      <c r="AA522" s="82"/>
      <c r="AB522" s="82"/>
      <c r="AC522" s="82"/>
    </row>
    <row r="523" spans="8:29" x14ac:dyDescent="0.25">
      <c r="H523" s="84"/>
      <c r="I523" s="215"/>
      <c r="J523" s="215"/>
      <c r="K523" s="215"/>
      <c r="L523" s="82"/>
      <c r="M523" s="82"/>
      <c r="N523" s="82"/>
      <c r="O523" s="82"/>
      <c r="P523" s="82"/>
      <c r="Q523" s="82"/>
      <c r="R523" s="82"/>
      <c r="S523" s="82"/>
      <c r="T523" s="82"/>
      <c r="U523" s="82"/>
      <c r="V523" s="82"/>
      <c r="W523" s="82"/>
      <c r="X523" s="82"/>
      <c r="Y523" s="82"/>
      <c r="Z523" s="82"/>
      <c r="AA523" s="82"/>
      <c r="AB523" s="82"/>
      <c r="AC523" s="82"/>
    </row>
    <row r="524" spans="8:29" x14ac:dyDescent="0.25">
      <c r="H524" s="84"/>
      <c r="I524" s="215"/>
      <c r="J524" s="215"/>
      <c r="K524" s="215"/>
      <c r="L524" s="82"/>
      <c r="M524" s="82"/>
      <c r="N524" s="82"/>
      <c r="O524" s="82"/>
      <c r="P524" s="82"/>
      <c r="Q524" s="82"/>
      <c r="R524" s="82"/>
      <c r="S524" s="82"/>
      <c r="T524" s="82"/>
      <c r="U524" s="82"/>
      <c r="V524" s="82"/>
      <c r="W524" s="82"/>
      <c r="X524" s="82"/>
      <c r="Y524" s="82"/>
      <c r="Z524" s="82"/>
      <c r="AA524" s="82"/>
      <c r="AB524" s="82"/>
      <c r="AC524" s="82"/>
    </row>
    <row r="525" spans="8:29" x14ac:dyDescent="0.25">
      <c r="H525" s="84"/>
      <c r="I525" s="215"/>
      <c r="J525" s="215"/>
      <c r="K525" s="215"/>
      <c r="L525" s="82"/>
      <c r="M525" s="82"/>
      <c r="N525" s="82"/>
      <c r="O525" s="82"/>
      <c r="P525" s="82"/>
      <c r="Q525" s="82"/>
      <c r="R525" s="82"/>
      <c r="S525" s="82"/>
      <c r="T525" s="82"/>
      <c r="U525" s="82"/>
      <c r="V525" s="82"/>
      <c r="W525" s="82"/>
      <c r="X525" s="82"/>
      <c r="Y525" s="82"/>
      <c r="Z525" s="82"/>
      <c r="AA525" s="82"/>
      <c r="AB525" s="82"/>
      <c r="AC525" s="82"/>
    </row>
    <row r="526" spans="8:29" x14ac:dyDescent="0.25">
      <c r="H526" s="84"/>
      <c r="I526" s="215"/>
      <c r="J526" s="215"/>
      <c r="K526" s="215"/>
      <c r="L526" s="82"/>
      <c r="M526" s="82"/>
      <c r="N526" s="82"/>
      <c r="O526" s="82"/>
      <c r="P526" s="82"/>
      <c r="Q526" s="82"/>
      <c r="R526" s="82"/>
      <c r="S526" s="82"/>
      <c r="T526" s="82"/>
      <c r="U526" s="82"/>
      <c r="V526" s="82"/>
      <c r="W526" s="82"/>
      <c r="X526" s="82"/>
      <c r="Y526" s="82"/>
      <c r="Z526" s="82"/>
      <c r="AA526" s="82"/>
      <c r="AB526" s="82"/>
      <c r="AC526" s="82"/>
    </row>
    <row r="527" spans="8:29" x14ac:dyDescent="0.25">
      <c r="H527" s="84"/>
      <c r="I527" s="215"/>
      <c r="J527" s="215"/>
      <c r="K527" s="215"/>
      <c r="L527" s="82"/>
      <c r="M527" s="82"/>
      <c r="N527" s="82"/>
      <c r="O527" s="82"/>
      <c r="P527" s="82"/>
      <c r="Q527" s="82"/>
      <c r="R527" s="82"/>
      <c r="S527" s="82"/>
      <c r="T527" s="82"/>
      <c r="U527" s="82"/>
      <c r="V527" s="82"/>
      <c r="W527" s="82"/>
      <c r="X527" s="82"/>
      <c r="Y527" s="82"/>
      <c r="Z527" s="82"/>
      <c r="AA527" s="82"/>
      <c r="AB527" s="82"/>
      <c r="AC527" s="82"/>
    </row>
    <row r="528" spans="8:29" x14ac:dyDescent="0.25">
      <c r="H528" s="84"/>
      <c r="I528" s="215"/>
      <c r="J528" s="215"/>
      <c r="K528" s="215"/>
      <c r="L528" s="82"/>
      <c r="M528" s="82"/>
      <c r="N528" s="82"/>
      <c r="O528" s="82"/>
      <c r="P528" s="82"/>
      <c r="Q528" s="82"/>
      <c r="R528" s="82"/>
      <c r="S528" s="82"/>
      <c r="T528" s="82"/>
      <c r="U528" s="82"/>
      <c r="V528" s="82"/>
      <c r="W528" s="82"/>
      <c r="X528" s="82"/>
      <c r="Y528" s="82"/>
      <c r="Z528" s="82"/>
      <c r="AA528" s="82"/>
      <c r="AB528" s="82"/>
      <c r="AC528" s="82"/>
    </row>
    <row r="529" spans="8:29" x14ac:dyDescent="0.25">
      <c r="H529" s="84"/>
      <c r="I529" s="215"/>
      <c r="J529" s="215"/>
      <c r="K529" s="215"/>
      <c r="L529" s="82"/>
      <c r="M529" s="82"/>
      <c r="N529" s="82"/>
      <c r="O529" s="82"/>
      <c r="P529" s="82"/>
      <c r="Q529" s="82"/>
      <c r="R529" s="82"/>
      <c r="S529" s="82"/>
      <c r="T529" s="82"/>
      <c r="U529" s="82"/>
      <c r="V529" s="82"/>
      <c r="W529" s="82"/>
      <c r="X529" s="82"/>
      <c r="Y529" s="82"/>
      <c r="Z529" s="82"/>
      <c r="AA529" s="82"/>
      <c r="AB529" s="82"/>
      <c r="AC529" s="82"/>
    </row>
    <row r="530" spans="8:29" x14ac:dyDescent="0.25">
      <c r="H530" s="84"/>
      <c r="I530" s="215"/>
      <c r="J530" s="215"/>
      <c r="K530" s="215"/>
      <c r="L530" s="82"/>
      <c r="M530" s="82"/>
      <c r="N530" s="82"/>
      <c r="O530" s="82"/>
      <c r="P530" s="82"/>
      <c r="Q530" s="82"/>
      <c r="R530" s="82"/>
      <c r="S530" s="82"/>
      <c r="T530" s="82"/>
      <c r="U530" s="82"/>
      <c r="V530" s="82"/>
      <c r="W530" s="82"/>
      <c r="X530" s="82"/>
      <c r="Y530" s="82"/>
      <c r="Z530" s="82"/>
      <c r="AA530" s="82"/>
      <c r="AB530" s="82"/>
      <c r="AC530" s="82"/>
    </row>
    <row r="531" spans="8:29" x14ac:dyDescent="0.25">
      <c r="H531" s="84"/>
      <c r="I531" s="215"/>
      <c r="J531" s="215"/>
      <c r="K531" s="215"/>
      <c r="L531" s="82"/>
      <c r="M531" s="82"/>
      <c r="N531" s="82"/>
      <c r="O531" s="82"/>
      <c r="P531" s="82"/>
      <c r="Q531" s="82"/>
      <c r="R531" s="82"/>
      <c r="S531" s="82"/>
      <c r="T531" s="82"/>
      <c r="U531" s="82"/>
      <c r="V531" s="82"/>
      <c r="W531" s="82"/>
      <c r="X531" s="82"/>
      <c r="Y531" s="82"/>
      <c r="Z531" s="82"/>
      <c r="AA531" s="82"/>
      <c r="AB531" s="82"/>
      <c r="AC531" s="82"/>
    </row>
    <row r="532" spans="8:29" x14ac:dyDescent="0.25">
      <c r="H532" s="84"/>
      <c r="I532" s="215"/>
      <c r="J532" s="215"/>
      <c r="K532" s="215"/>
      <c r="L532" s="82"/>
      <c r="M532" s="82"/>
      <c r="N532" s="82"/>
      <c r="O532" s="82"/>
      <c r="P532" s="82"/>
      <c r="Q532" s="82"/>
      <c r="R532" s="82"/>
      <c r="S532" s="82"/>
      <c r="T532" s="82"/>
      <c r="U532" s="82"/>
      <c r="V532" s="82"/>
      <c r="W532" s="82"/>
      <c r="X532" s="82"/>
      <c r="Y532" s="82"/>
      <c r="Z532" s="82"/>
      <c r="AA532" s="82"/>
      <c r="AB532" s="82"/>
      <c r="AC532" s="82"/>
    </row>
    <row r="533" spans="8:29" x14ac:dyDescent="0.25">
      <c r="H533" s="84"/>
      <c r="I533" s="215"/>
      <c r="J533" s="215"/>
      <c r="K533" s="215"/>
      <c r="L533" s="82"/>
      <c r="M533" s="82"/>
      <c r="N533" s="82"/>
      <c r="O533" s="82"/>
      <c r="P533" s="82"/>
      <c r="Q533" s="82"/>
      <c r="R533" s="82"/>
      <c r="S533" s="82"/>
      <c r="T533" s="82"/>
      <c r="U533" s="82"/>
      <c r="V533" s="82"/>
      <c r="W533" s="82"/>
      <c r="X533" s="82"/>
      <c r="Y533" s="82"/>
      <c r="Z533" s="82"/>
      <c r="AA533" s="82"/>
      <c r="AB533" s="82"/>
      <c r="AC533" s="82"/>
    </row>
    <row r="534" spans="8:29" x14ac:dyDescent="0.25">
      <c r="H534" s="84"/>
      <c r="I534" s="215"/>
      <c r="J534" s="215"/>
      <c r="K534" s="215"/>
      <c r="L534" s="82"/>
      <c r="M534" s="82"/>
      <c r="N534" s="82"/>
      <c r="O534" s="82"/>
      <c r="P534" s="82"/>
      <c r="Q534" s="82"/>
      <c r="R534" s="82"/>
      <c r="S534" s="82"/>
      <c r="T534" s="82"/>
      <c r="U534" s="82"/>
      <c r="V534" s="82"/>
      <c r="W534" s="82"/>
      <c r="X534" s="82"/>
      <c r="Y534" s="82"/>
      <c r="Z534" s="82"/>
      <c r="AA534" s="82"/>
      <c r="AB534" s="82"/>
      <c r="AC534" s="82"/>
    </row>
    <row r="535" spans="8:29" x14ac:dyDescent="0.25">
      <c r="H535" s="84"/>
      <c r="I535" s="215"/>
      <c r="J535" s="215"/>
      <c r="K535" s="215"/>
      <c r="L535" s="82"/>
      <c r="M535" s="82"/>
      <c r="N535" s="82"/>
      <c r="O535" s="82"/>
      <c r="P535" s="82"/>
      <c r="Q535" s="82"/>
      <c r="R535" s="82"/>
      <c r="S535" s="82"/>
      <c r="T535" s="82"/>
      <c r="U535" s="82"/>
      <c r="V535" s="82"/>
      <c r="W535" s="82"/>
      <c r="X535" s="82"/>
      <c r="Y535" s="82"/>
      <c r="Z535" s="82"/>
      <c r="AA535" s="82"/>
      <c r="AB535" s="82"/>
      <c r="AC535" s="82"/>
    </row>
    <row r="536" spans="8:29" x14ac:dyDescent="0.25">
      <c r="H536" s="84"/>
      <c r="I536" s="215"/>
      <c r="J536" s="215"/>
      <c r="K536" s="215"/>
      <c r="L536" s="82"/>
      <c r="M536" s="82"/>
      <c r="N536" s="82"/>
      <c r="O536" s="82"/>
      <c r="P536" s="82"/>
      <c r="Q536" s="82"/>
      <c r="R536" s="82"/>
      <c r="S536" s="82"/>
      <c r="T536" s="82"/>
      <c r="U536" s="82"/>
      <c r="V536" s="82"/>
      <c r="W536" s="82"/>
      <c r="X536" s="82"/>
      <c r="Y536" s="82"/>
      <c r="Z536" s="82"/>
      <c r="AA536" s="82"/>
      <c r="AB536" s="82"/>
      <c r="AC536" s="82"/>
    </row>
    <row r="537" spans="8:29" x14ac:dyDescent="0.25">
      <c r="H537" s="84"/>
      <c r="I537" s="215"/>
      <c r="J537" s="215"/>
      <c r="K537" s="215"/>
      <c r="L537" s="82"/>
      <c r="M537" s="82"/>
      <c r="N537" s="82"/>
      <c r="O537" s="82"/>
      <c r="P537" s="82"/>
      <c r="Q537" s="82"/>
      <c r="R537" s="82"/>
      <c r="S537" s="82"/>
      <c r="T537" s="82"/>
      <c r="U537" s="82"/>
      <c r="V537" s="82"/>
      <c r="W537" s="82"/>
      <c r="X537" s="82"/>
      <c r="Y537" s="82"/>
      <c r="Z537" s="82"/>
      <c r="AA537" s="82"/>
      <c r="AB537" s="82"/>
      <c r="AC537" s="82"/>
    </row>
    <row r="538" spans="8:29" x14ac:dyDescent="0.25">
      <c r="H538" s="84"/>
      <c r="I538" s="215"/>
      <c r="J538" s="215"/>
      <c r="K538" s="215"/>
      <c r="L538" s="82"/>
      <c r="M538" s="82"/>
      <c r="N538" s="82"/>
      <c r="O538" s="82"/>
      <c r="P538" s="82"/>
      <c r="Q538" s="82"/>
      <c r="R538" s="82"/>
      <c r="S538" s="82"/>
      <c r="T538" s="82"/>
      <c r="U538" s="82"/>
      <c r="V538" s="82"/>
      <c r="W538" s="82"/>
      <c r="X538" s="82"/>
      <c r="Y538" s="82"/>
      <c r="Z538" s="82"/>
      <c r="AA538" s="82"/>
      <c r="AB538" s="82"/>
      <c r="AC538" s="82"/>
    </row>
    <row r="539" spans="8:29" x14ac:dyDescent="0.25">
      <c r="H539" s="84"/>
      <c r="I539" s="215"/>
      <c r="J539" s="215"/>
      <c r="K539" s="215"/>
      <c r="L539" s="82"/>
      <c r="M539" s="82"/>
      <c r="N539" s="82"/>
      <c r="O539" s="82"/>
      <c r="P539" s="82"/>
      <c r="Q539" s="82"/>
      <c r="R539" s="82"/>
      <c r="S539" s="82"/>
      <c r="T539" s="82"/>
      <c r="U539" s="82"/>
      <c r="V539" s="82"/>
      <c r="W539" s="82"/>
      <c r="X539" s="82"/>
      <c r="Y539" s="82"/>
      <c r="Z539" s="82"/>
      <c r="AA539" s="82"/>
      <c r="AB539" s="82"/>
      <c r="AC539" s="82"/>
    </row>
    <row r="540" spans="8:29" x14ac:dyDescent="0.25">
      <c r="H540" s="84"/>
      <c r="I540" s="215"/>
      <c r="J540" s="215"/>
      <c r="K540" s="215"/>
      <c r="L540" s="82"/>
      <c r="M540" s="82"/>
      <c r="N540" s="82"/>
      <c r="O540" s="82"/>
      <c r="P540" s="82"/>
      <c r="Q540" s="82"/>
      <c r="R540" s="82"/>
      <c r="S540" s="82"/>
      <c r="T540" s="82"/>
      <c r="U540" s="82"/>
      <c r="V540" s="82"/>
      <c r="W540" s="82"/>
      <c r="X540" s="82"/>
      <c r="Y540" s="82"/>
      <c r="Z540" s="82"/>
      <c r="AA540" s="82"/>
      <c r="AB540" s="82"/>
      <c r="AC540" s="82"/>
    </row>
    <row r="541" spans="8:29" x14ac:dyDescent="0.25">
      <c r="H541" s="84"/>
      <c r="I541" s="215"/>
      <c r="J541" s="215"/>
      <c r="K541" s="215"/>
      <c r="L541" s="82"/>
      <c r="M541" s="82"/>
      <c r="N541" s="82"/>
      <c r="O541" s="82"/>
      <c r="P541" s="82"/>
      <c r="Q541" s="82"/>
      <c r="R541" s="82"/>
      <c r="S541" s="82"/>
      <c r="T541" s="82"/>
      <c r="U541" s="82"/>
      <c r="V541" s="82"/>
      <c r="W541" s="82"/>
      <c r="X541" s="82"/>
      <c r="Y541" s="82"/>
      <c r="Z541" s="82"/>
      <c r="AA541" s="82"/>
      <c r="AB541" s="82"/>
      <c r="AC541" s="82"/>
    </row>
    <row r="542" spans="8:29" x14ac:dyDescent="0.25">
      <c r="H542" s="84"/>
      <c r="I542" s="215"/>
      <c r="J542" s="215"/>
      <c r="K542" s="215"/>
      <c r="L542" s="82"/>
      <c r="M542" s="82"/>
      <c r="N542" s="82"/>
      <c r="O542" s="82"/>
      <c r="P542" s="82"/>
      <c r="Q542" s="82"/>
      <c r="R542" s="82"/>
      <c r="S542" s="82"/>
      <c r="T542" s="82"/>
      <c r="U542" s="82"/>
      <c r="V542" s="82"/>
      <c r="W542" s="82"/>
      <c r="X542" s="82"/>
      <c r="Y542" s="82"/>
      <c r="Z542" s="82"/>
      <c r="AA542" s="82"/>
      <c r="AB542" s="82"/>
      <c r="AC542" s="82"/>
    </row>
    <row r="543" spans="8:29" x14ac:dyDescent="0.25">
      <c r="H543" s="84"/>
      <c r="I543" s="215"/>
      <c r="J543" s="215"/>
      <c r="K543" s="215"/>
      <c r="L543" s="82"/>
      <c r="M543" s="82"/>
      <c r="N543" s="82"/>
      <c r="O543" s="82"/>
      <c r="P543" s="82"/>
      <c r="Q543" s="82"/>
      <c r="R543" s="82"/>
      <c r="S543" s="82"/>
      <c r="T543" s="82"/>
      <c r="U543" s="82"/>
      <c r="V543" s="82"/>
      <c r="W543" s="82"/>
      <c r="X543" s="82"/>
      <c r="Y543" s="82"/>
      <c r="Z543" s="82"/>
      <c r="AA543" s="82"/>
      <c r="AB543" s="82"/>
      <c r="AC543" s="82"/>
    </row>
    <row r="544" spans="8:29" x14ac:dyDescent="0.25">
      <c r="H544" s="84"/>
      <c r="I544" s="215"/>
      <c r="J544" s="215"/>
      <c r="K544" s="215"/>
      <c r="L544" s="82"/>
      <c r="M544" s="82"/>
      <c r="N544" s="82"/>
      <c r="O544" s="82"/>
      <c r="P544" s="82"/>
      <c r="Q544" s="82"/>
      <c r="R544" s="82"/>
      <c r="S544" s="82"/>
      <c r="T544" s="82"/>
      <c r="U544" s="82"/>
      <c r="V544" s="82"/>
      <c r="W544" s="82"/>
      <c r="X544" s="82"/>
      <c r="Y544" s="82"/>
      <c r="Z544" s="82"/>
      <c r="AA544" s="82"/>
      <c r="AB544" s="82"/>
      <c r="AC544" s="82"/>
    </row>
    <row r="545" spans="8:29" x14ac:dyDescent="0.25">
      <c r="H545" s="84"/>
      <c r="I545" s="215"/>
      <c r="J545" s="215"/>
      <c r="K545" s="215"/>
      <c r="L545" s="82"/>
      <c r="M545" s="82"/>
      <c r="N545" s="82"/>
      <c r="O545" s="82"/>
      <c r="P545" s="82"/>
      <c r="Q545" s="82"/>
      <c r="R545" s="82"/>
      <c r="S545" s="82"/>
      <c r="T545" s="82"/>
      <c r="U545" s="82"/>
      <c r="V545" s="82"/>
      <c r="W545" s="82"/>
      <c r="X545" s="82"/>
      <c r="Y545" s="82"/>
      <c r="Z545" s="82"/>
      <c r="AA545" s="82"/>
      <c r="AB545" s="82"/>
      <c r="AC545" s="82"/>
    </row>
    <row r="546" spans="8:29" x14ac:dyDescent="0.25">
      <c r="H546" s="84"/>
      <c r="I546" s="215"/>
      <c r="J546" s="215"/>
      <c r="K546" s="215"/>
      <c r="L546" s="82"/>
      <c r="M546" s="82"/>
      <c r="N546" s="82"/>
      <c r="O546" s="82"/>
      <c r="P546" s="82"/>
      <c r="Q546" s="82"/>
      <c r="R546" s="82"/>
      <c r="S546" s="82"/>
      <c r="T546" s="82"/>
      <c r="U546" s="82"/>
      <c r="V546" s="82"/>
      <c r="W546" s="82"/>
      <c r="X546" s="82"/>
      <c r="Y546" s="82"/>
      <c r="Z546" s="82"/>
      <c r="AA546" s="82"/>
      <c r="AB546" s="82"/>
      <c r="AC546" s="82"/>
    </row>
    <row r="547" spans="8:29" x14ac:dyDescent="0.25">
      <c r="H547" s="84"/>
      <c r="I547" s="215"/>
      <c r="J547" s="215"/>
      <c r="K547" s="215"/>
      <c r="L547" s="82"/>
      <c r="M547" s="82"/>
      <c r="N547" s="82"/>
      <c r="O547" s="82"/>
      <c r="P547" s="82"/>
      <c r="Q547" s="82"/>
      <c r="R547" s="82"/>
      <c r="S547" s="82"/>
      <c r="T547" s="82"/>
      <c r="U547" s="82"/>
      <c r="V547" s="82"/>
      <c r="W547" s="82"/>
      <c r="X547" s="82"/>
      <c r="Y547" s="82"/>
      <c r="Z547" s="82"/>
      <c r="AA547" s="82"/>
      <c r="AB547" s="82"/>
      <c r="AC547" s="82"/>
    </row>
    <row r="548" spans="8:29" x14ac:dyDescent="0.25">
      <c r="H548" s="84"/>
      <c r="I548" s="215"/>
      <c r="J548" s="215"/>
      <c r="K548" s="215"/>
      <c r="L548" s="82"/>
      <c r="M548" s="82"/>
      <c r="N548" s="82"/>
      <c r="O548" s="82"/>
      <c r="P548" s="82"/>
      <c r="Q548" s="82"/>
      <c r="R548" s="82"/>
      <c r="S548" s="82"/>
      <c r="T548" s="82"/>
      <c r="U548" s="82"/>
      <c r="V548" s="82"/>
      <c r="W548" s="82"/>
      <c r="X548" s="82"/>
      <c r="Y548" s="82"/>
      <c r="Z548" s="82"/>
      <c r="AA548" s="82"/>
      <c r="AB548" s="82"/>
      <c r="AC548" s="82"/>
    </row>
    <row r="549" spans="8:29" x14ac:dyDescent="0.25">
      <c r="H549" s="84"/>
      <c r="I549" s="215"/>
      <c r="J549" s="215"/>
      <c r="K549" s="215"/>
      <c r="L549" s="82"/>
      <c r="M549" s="82"/>
      <c r="N549" s="82"/>
      <c r="O549" s="82"/>
      <c r="P549" s="82"/>
      <c r="Q549" s="82"/>
      <c r="R549" s="82"/>
      <c r="S549" s="82"/>
      <c r="T549" s="82"/>
      <c r="U549" s="82"/>
      <c r="V549" s="82"/>
      <c r="W549" s="82"/>
      <c r="X549" s="82"/>
      <c r="Y549" s="82"/>
      <c r="Z549" s="82"/>
      <c r="AA549" s="82"/>
      <c r="AB549" s="82"/>
      <c r="AC549" s="82"/>
    </row>
    <row r="550" spans="8:29" x14ac:dyDescent="0.25">
      <c r="H550" s="84"/>
      <c r="I550" s="215"/>
      <c r="J550" s="215"/>
      <c r="K550" s="215"/>
      <c r="L550" s="82"/>
      <c r="M550" s="82"/>
      <c r="N550" s="82"/>
      <c r="O550" s="82"/>
      <c r="P550" s="82"/>
      <c r="Q550" s="82"/>
      <c r="R550" s="82"/>
      <c r="S550" s="82"/>
      <c r="T550" s="82"/>
      <c r="U550" s="82"/>
      <c r="V550" s="82"/>
      <c r="W550" s="82"/>
      <c r="X550" s="82"/>
      <c r="Y550" s="82"/>
      <c r="Z550" s="82"/>
      <c r="AA550" s="82"/>
      <c r="AB550" s="82"/>
      <c r="AC550" s="82"/>
    </row>
    <row r="551" spans="8:29" x14ac:dyDescent="0.25">
      <c r="H551" s="84"/>
      <c r="I551" s="215"/>
      <c r="J551" s="215"/>
      <c r="K551" s="215"/>
      <c r="L551" s="82"/>
      <c r="M551" s="82"/>
      <c r="N551" s="82"/>
      <c r="O551" s="82"/>
      <c r="P551" s="82"/>
      <c r="Q551" s="82"/>
      <c r="R551" s="82"/>
      <c r="S551" s="82"/>
      <c r="T551" s="82"/>
      <c r="U551" s="82"/>
      <c r="V551" s="82"/>
      <c r="W551" s="82"/>
      <c r="X551" s="82"/>
      <c r="Y551" s="82"/>
      <c r="Z551" s="82"/>
      <c r="AA551" s="82"/>
      <c r="AB551" s="82"/>
      <c r="AC551" s="82"/>
    </row>
    <row r="552" spans="8:29" x14ac:dyDescent="0.25">
      <c r="H552" s="84"/>
      <c r="I552" s="215"/>
      <c r="J552" s="215"/>
      <c r="K552" s="215"/>
      <c r="L552" s="82"/>
      <c r="M552" s="82"/>
      <c r="N552" s="82"/>
      <c r="O552" s="82"/>
      <c r="P552" s="82"/>
      <c r="Q552" s="82"/>
      <c r="R552" s="82"/>
      <c r="S552" s="82"/>
      <c r="T552" s="82"/>
      <c r="U552" s="82"/>
      <c r="V552" s="82"/>
      <c r="W552" s="82"/>
      <c r="X552" s="82"/>
      <c r="Y552" s="82"/>
      <c r="Z552" s="82"/>
      <c r="AA552" s="82"/>
      <c r="AB552" s="82"/>
      <c r="AC552" s="82"/>
    </row>
    <row r="553" spans="8:29" x14ac:dyDescent="0.25">
      <c r="H553" s="84"/>
      <c r="I553" s="215"/>
      <c r="J553" s="215"/>
      <c r="K553" s="215"/>
      <c r="L553" s="82"/>
      <c r="M553" s="82"/>
      <c r="N553" s="82"/>
      <c r="O553" s="82"/>
      <c r="P553" s="82"/>
      <c r="Q553" s="82"/>
      <c r="R553" s="82"/>
      <c r="S553" s="82"/>
      <c r="T553" s="82"/>
      <c r="U553" s="82"/>
      <c r="V553" s="82"/>
      <c r="W553" s="82"/>
      <c r="X553" s="82"/>
      <c r="Y553" s="82"/>
      <c r="Z553" s="82"/>
      <c r="AA553" s="82"/>
      <c r="AB553" s="82"/>
      <c r="AC553" s="82"/>
    </row>
    <row r="554" spans="8:29" x14ac:dyDescent="0.25">
      <c r="H554" s="84"/>
      <c r="I554" s="215"/>
      <c r="J554" s="215"/>
      <c r="K554" s="215"/>
      <c r="L554" s="82"/>
      <c r="M554" s="82"/>
      <c r="N554" s="82"/>
      <c r="O554" s="82"/>
      <c r="P554" s="82"/>
      <c r="Q554" s="82"/>
      <c r="R554" s="82"/>
      <c r="S554" s="82"/>
      <c r="T554" s="82"/>
      <c r="U554" s="82"/>
      <c r="V554" s="82"/>
      <c r="W554" s="82"/>
      <c r="X554" s="82"/>
      <c r="Y554" s="82"/>
      <c r="Z554" s="82"/>
      <c r="AA554" s="82"/>
      <c r="AB554" s="82"/>
      <c r="AC554" s="82"/>
    </row>
    <row r="555" spans="8:29" x14ac:dyDescent="0.25">
      <c r="H555" s="84"/>
      <c r="I555" s="215"/>
      <c r="J555" s="215"/>
      <c r="K555" s="215"/>
      <c r="L555" s="82"/>
      <c r="M555" s="82"/>
      <c r="N555" s="82"/>
      <c r="O555" s="82"/>
      <c r="P555" s="82"/>
      <c r="Q555" s="82"/>
      <c r="R555" s="82"/>
      <c r="S555" s="82"/>
      <c r="T555" s="82"/>
      <c r="U555" s="82"/>
      <c r="V555" s="82"/>
      <c r="W555" s="82"/>
      <c r="X555" s="82"/>
      <c r="Y555" s="82"/>
      <c r="Z555" s="82"/>
      <c r="AA555" s="82"/>
      <c r="AB555" s="82"/>
      <c r="AC555" s="82"/>
    </row>
    <row r="556" spans="8:29" x14ac:dyDescent="0.25">
      <c r="H556" s="84"/>
      <c r="I556" s="215"/>
      <c r="J556" s="215"/>
      <c r="K556" s="215"/>
      <c r="L556" s="82"/>
      <c r="M556" s="82"/>
      <c r="N556" s="82"/>
      <c r="O556" s="82"/>
      <c r="P556" s="82"/>
      <c r="Q556" s="82"/>
      <c r="R556" s="82"/>
      <c r="S556" s="82"/>
      <c r="T556" s="82"/>
      <c r="U556" s="82"/>
      <c r="V556" s="82"/>
      <c r="W556" s="82"/>
      <c r="X556" s="82"/>
      <c r="Y556" s="82"/>
      <c r="Z556" s="82"/>
      <c r="AA556" s="82"/>
      <c r="AB556" s="82"/>
      <c r="AC556" s="82"/>
    </row>
    <row r="557" spans="8:29" x14ac:dyDescent="0.25">
      <c r="H557" s="84"/>
      <c r="I557" s="215"/>
      <c r="J557" s="215"/>
      <c r="K557" s="215"/>
      <c r="L557" s="82"/>
      <c r="M557" s="82"/>
      <c r="N557" s="82"/>
      <c r="O557" s="82"/>
      <c r="P557" s="82"/>
      <c r="Q557" s="82"/>
      <c r="R557" s="82"/>
      <c r="S557" s="82"/>
      <c r="T557" s="82"/>
      <c r="U557" s="82"/>
      <c r="V557" s="82"/>
      <c r="W557" s="82"/>
      <c r="X557" s="82"/>
      <c r="Y557" s="82"/>
      <c r="Z557" s="82"/>
      <c r="AA557" s="82"/>
      <c r="AB557" s="82"/>
      <c r="AC557" s="82"/>
    </row>
    <row r="558" spans="8:29" x14ac:dyDescent="0.25">
      <c r="H558" s="84"/>
      <c r="I558" s="215"/>
      <c r="J558" s="215"/>
      <c r="K558" s="215"/>
      <c r="L558" s="82"/>
      <c r="M558" s="82"/>
      <c r="N558" s="82"/>
      <c r="O558" s="82"/>
      <c r="P558" s="82"/>
      <c r="Q558" s="82"/>
      <c r="R558" s="82"/>
      <c r="S558" s="82"/>
      <c r="T558" s="82"/>
      <c r="U558" s="82"/>
      <c r="V558" s="82"/>
      <c r="W558" s="82"/>
      <c r="X558" s="82"/>
      <c r="Y558" s="82"/>
      <c r="Z558" s="82"/>
      <c r="AA558" s="82"/>
      <c r="AB558" s="82"/>
      <c r="AC558" s="82"/>
    </row>
    <row r="559" spans="8:29" x14ac:dyDescent="0.25">
      <c r="H559" s="84"/>
      <c r="I559" s="215"/>
      <c r="J559" s="215"/>
      <c r="K559" s="215"/>
      <c r="L559" s="82"/>
      <c r="M559" s="82"/>
      <c r="N559" s="82"/>
      <c r="O559" s="82"/>
      <c r="P559" s="82"/>
      <c r="Q559" s="82"/>
      <c r="R559" s="82"/>
      <c r="S559" s="82"/>
      <c r="T559" s="82"/>
      <c r="U559" s="82"/>
      <c r="V559" s="82"/>
      <c r="W559" s="82"/>
      <c r="X559" s="82"/>
      <c r="Y559" s="82"/>
      <c r="Z559" s="82"/>
      <c r="AA559" s="82"/>
      <c r="AB559" s="82"/>
      <c r="AC559" s="82"/>
    </row>
    <row r="560" spans="8:29" x14ac:dyDescent="0.25">
      <c r="H560" s="84"/>
      <c r="I560" s="215"/>
      <c r="J560" s="215"/>
      <c r="K560" s="215"/>
      <c r="L560" s="82"/>
      <c r="M560" s="82"/>
      <c r="N560" s="82"/>
      <c r="O560" s="82"/>
      <c r="P560" s="82"/>
      <c r="Q560" s="82"/>
      <c r="R560" s="82"/>
      <c r="S560" s="82"/>
      <c r="T560" s="82"/>
      <c r="U560" s="82"/>
      <c r="V560" s="82"/>
      <c r="W560" s="82"/>
      <c r="X560" s="82"/>
      <c r="Y560" s="82"/>
      <c r="Z560" s="82"/>
      <c r="AA560" s="82"/>
      <c r="AB560" s="82"/>
      <c r="AC560" s="82"/>
    </row>
    <row r="561" spans="8:29" x14ac:dyDescent="0.25">
      <c r="H561" s="84"/>
      <c r="I561" s="215"/>
      <c r="J561" s="215"/>
      <c r="K561" s="215"/>
      <c r="L561" s="82"/>
      <c r="M561" s="82"/>
      <c r="N561" s="82"/>
      <c r="O561" s="82"/>
      <c r="P561" s="82"/>
      <c r="Q561" s="82"/>
      <c r="R561" s="82"/>
      <c r="S561" s="82"/>
      <c r="T561" s="82"/>
      <c r="U561" s="82"/>
      <c r="V561" s="82"/>
      <c r="W561" s="82"/>
      <c r="X561" s="82"/>
      <c r="Y561" s="82"/>
      <c r="Z561" s="82"/>
      <c r="AA561" s="82"/>
      <c r="AB561" s="82"/>
      <c r="AC561" s="82"/>
    </row>
    <row r="562" spans="8:29" x14ac:dyDescent="0.25">
      <c r="H562" s="84"/>
      <c r="I562" s="215"/>
      <c r="J562" s="215"/>
      <c r="K562" s="215"/>
      <c r="L562" s="82"/>
      <c r="M562" s="82"/>
      <c r="N562" s="82"/>
      <c r="O562" s="82"/>
      <c r="P562" s="82"/>
      <c r="Q562" s="82"/>
      <c r="R562" s="82"/>
      <c r="S562" s="82"/>
      <c r="T562" s="82"/>
      <c r="U562" s="82"/>
      <c r="V562" s="82"/>
      <c r="W562" s="82"/>
      <c r="X562" s="82"/>
      <c r="Y562" s="82"/>
      <c r="Z562" s="82"/>
      <c r="AA562" s="82"/>
      <c r="AB562" s="82"/>
      <c r="AC562" s="82"/>
    </row>
    <row r="563" spans="8:29" x14ac:dyDescent="0.25">
      <c r="H563" s="84"/>
      <c r="I563" s="215"/>
      <c r="J563" s="215"/>
      <c r="K563" s="215"/>
      <c r="L563" s="82"/>
      <c r="M563" s="82"/>
      <c r="N563" s="82"/>
      <c r="O563" s="82"/>
      <c r="P563" s="82"/>
      <c r="Q563" s="82"/>
      <c r="R563" s="82"/>
      <c r="S563" s="82"/>
      <c r="T563" s="82"/>
      <c r="U563" s="82"/>
      <c r="V563" s="82"/>
      <c r="W563" s="82"/>
      <c r="X563" s="82"/>
      <c r="Y563" s="82"/>
      <c r="Z563" s="82"/>
      <c r="AA563" s="82"/>
      <c r="AB563" s="82"/>
      <c r="AC563" s="82"/>
    </row>
    <row r="564" spans="8:29" x14ac:dyDescent="0.25">
      <c r="H564" s="84"/>
      <c r="I564" s="215"/>
      <c r="J564" s="215"/>
      <c r="K564" s="215"/>
      <c r="L564" s="82"/>
      <c r="M564" s="82"/>
      <c r="N564" s="82"/>
      <c r="O564" s="82"/>
      <c r="P564" s="82"/>
      <c r="Q564" s="82"/>
      <c r="R564" s="82"/>
      <c r="S564" s="82"/>
      <c r="T564" s="82"/>
      <c r="U564" s="82"/>
      <c r="V564" s="82"/>
      <c r="W564" s="82"/>
      <c r="X564" s="82"/>
      <c r="Y564" s="82"/>
      <c r="Z564" s="82"/>
      <c r="AA564" s="82"/>
      <c r="AB564" s="82"/>
      <c r="AC564" s="82"/>
    </row>
    <row r="565" spans="8:29" x14ac:dyDescent="0.25">
      <c r="H565" s="84"/>
      <c r="I565" s="215"/>
      <c r="J565" s="215"/>
      <c r="K565" s="215"/>
      <c r="L565" s="82"/>
      <c r="M565" s="82"/>
      <c r="N565" s="82"/>
      <c r="O565" s="82"/>
      <c r="P565" s="82"/>
      <c r="Q565" s="82"/>
      <c r="R565" s="82"/>
      <c r="S565" s="82"/>
      <c r="T565" s="82"/>
      <c r="U565" s="82"/>
      <c r="V565" s="82"/>
      <c r="W565" s="82"/>
      <c r="X565" s="82"/>
      <c r="Y565" s="82"/>
      <c r="Z565" s="82"/>
      <c r="AA565" s="82"/>
      <c r="AB565" s="82"/>
      <c r="AC565" s="82"/>
    </row>
    <row r="566" spans="8:29" x14ac:dyDescent="0.25">
      <c r="H566" s="84"/>
      <c r="I566" s="215"/>
      <c r="J566" s="215"/>
      <c r="K566" s="215"/>
      <c r="L566" s="82"/>
      <c r="M566" s="82"/>
      <c r="N566" s="82"/>
      <c r="O566" s="82"/>
      <c r="P566" s="82"/>
      <c r="Q566" s="82"/>
      <c r="R566" s="82"/>
      <c r="S566" s="82"/>
      <c r="T566" s="82"/>
      <c r="U566" s="82"/>
      <c r="V566" s="82"/>
      <c r="W566" s="82"/>
      <c r="X566" s="82"/>
      <c r="Y566" s="82"/>
      <c r="Z566" s="82"/>
      <c r="AA566" s="82"/>
      <c r="AB566" s="82"/>
      <c r="AC566" s="82"/>
    </row>
    <row r="567" spans="8:29" x14ac:dyDescent="0.25">
      <c r="H567" s="84"/>
      <c r="I567" s="215"/>
      <c r="J567" s="215"/>
      <c r="K567" s="215"/>
      <c r="L567" s="82"/>
      <c r="M567" s="82"/>
      <c r="N567" s="82"/>
      <c r="O567" s="82"/>
      <c r="P567" s="82"/>
      <c r="Q567" s="82"/>
      <c r="R567" s="82"/>
      <c r="S567" s="82"/>
      <c r="T567" s="82"/>
      <c r="U567" s="82"/>
      <c r="V567" s="82"/>
      <c r="W567" s="82"/>
      <c r="X567" s="82"/>
      <c r="Y567" s="82"/>
      <c r="Z567" s="82"/>
      <c r="AA567" s="82"/>
      <c r="AB567" s="82"/>
      <c r="AC567" s="82"/>
    </row>
    <row r="568" spans="8:29" x14ac:dyDescent="0.25">
      <c r="H568" s="84"/>
      <c r="I568" s="215"/>
      <c r="J568" s="215"/>
      <c r="K568" s="215"/>
      <c r="L568" s="82"/>
      <c r="M568" s="82"/>
      <c r="N568" s="82"/>
      <c r="O568" s="82"/>
      <c r="P568" s="82"/>
      <c r="Q568" s="82"/>
      <c r="R568" s="82"/>
      <c r="S568" s="82"/>
      <c r="T568" s="82"/>
      <c r="U568" s="82"/>
      <c r="V568" s="82"/>
      <c r="W568" s="82"/>
      <c r="X568" s="82"/>
      <c r="Y568" s="82"/>
      <c r="Z568" s="82"/>
      <c r="AA568" s="82"/>
      <c r="AB568" s="82"/>
      <c r="AC568" s="82"/>
    </row>
    <row r="569" spans="8:29" x14ac:dyDescent="0.25">
      <c r="H569" s="84"/>
      <c r="I569" s="215"/>
      <c r="J569" s="215"/>
      <c r="K569" s="215"/>
      <c r="L569" s="82"/>
      <c r="M569" s="82"/>
      <c r="N569" s="82"/>
      <c r="O569" s="82"/>
      <c r="P569" s="82"/>
      <c r="Q569" s="82"/>
      <c r="R569" s="82"/>
      <c r="S569" s="82"/>
      <c r="T569" s="82"/>
      <c r="U569" s="82"/>
      <c r="V569" s="82"/>
      <c r="W569" s="82"/>
      <c r="X569" s="82"/>
      <c r="Y569" s="82"/>
      <c r="Z569" s="82"/>
      <c r="AA569" s="82"/>
      <c r="AB569" s="82"/>
      <c r="AC569" s="82"/>
    </row>
    <row r="570" spans="8:29" x14ac:dyDescent="0.25">
      <c r="H570" s="84"/>
      <c r="I570" s="215"/>
      <c r="J570" s="215"/>
      <c r="K570" s="215"/>
      <c r="L570" s="82"/>
      <c r="M570" s="82"/>
      <c r="N570" s="82"/>
      <c r="O570" s="82"/>
      <c r="P570" s="82"/>
      <c r="Q570" s="82"/>
      <c r="R570" s="82"/>
      <c r="S570" s="82"/>
      <c r="T570" s="82"/>
      <c r="U570" s="82"/>
      <c r="V570" s="82"/>
      <c r="W570" s="82"/>
      <c r="X570" s="82"/>
      <c r="Y570" s="82"/>
      <c r="Z570" s="82"/>
      <c r="AA570" s="82"/>
      <c r="AB570" s="82"/>
      <c r="AC570" s="82"/>
    </row>
    <row r="571" spans="8:29" x14ac:dyDescent="0.25">
      <c r="H571" s="84"/>
      <c r="I571" s="215"/>
      <c r="J571" s="215"/>
      <c r="K571" s="215"/>
      <c r="L571" s="82"/>
      <c r="M571" s="82"/>
      <c r="N571" s="82"/>
      <c r="O571" s="82"/>
      <c r="P571" s="82"/>
      <c r="Q571" s="82"/>
      <c r="R571" s="82"/>
      <c r="S571" s="82"/>
      <c r="T571" s="82"/>
      <c r="U571" s="82"/>
      <c r="V571" s="82"/>
      <c r="W571" s="82"/>
      <c r="X571" s="82"/>
      <c r="Y571" s="82"/>
      <c r="Z571" s="82"/>
      <c r="AA571" s="82"/>
      <c r="AB571" s="82"/>
      <c r="AC571" s="82"/>
    </row>
    <row r="572" spans="8:29" x14ac:dyDescent="0.25">
      <c r="H572" s="84"/>
      <c r="I572" s="215"/>
      <c r="J572" s="215"/>
      <c r="K572" s="215"/>
      <c r="L572" s="82"/>
      <c r="M572" s="82"/>
      <c r="N572" s="82"/>
      <c r="O572" s="82"/>
      <c r="P572" s="82"/>
      <c r="Q572" s="82"/>
      <c r="R572" s="82"/>
      <c r="S572" s="82"/>
      <c r="T572" s="82"/>
      <c r="U572" s="82"/>
      <c r="V572" s="82"/>
      <c r="W572" s="82"/>
      <c r="X572" s="82"/>
      <c r="Y572" s="82"/>
      <c r="Z572" s="82"/>
      <c r="AA572" s="82"/>
      <c r="AB572" s="82"/>
      <c r="AC572" s="82"/>
    </row>
    <row r="573" spans="8:29" x14ac:dyDescent="0.25">
      <c r="H573" s="84"/>
      <c r="I573" s="215"/>
      <c r="J573" s="215"/>
      <c r="K573" s="215"/>
      <c r="L573" s="82"/>
      <c r="M573" s="82"/>
      <c r="N573" s="82"/>
      <c r="O573" s="82"/>
      <c r="P573" s="82"/>
      <c r="Q573" s="82"/>
      <c r="R573" s="82"/>
      <c r="S573" s="82"/>
      <c r="T573" s="82"/>
      <c r="U573" s="82"/>
      <c r="V573" s="82"/>
      <c r="W573" s="82"/>
      <c r="X573" s="82"/>
      <c r="Y573" s="82"/>
      <c r="Z573" s="82"/>
      <c r="AA573" s="82"/>
      <c r="AB573" s="82"/>
      <c r="AC573" s="82"/>
    </row>
    <row r="574" spans="8:29" x14ac:dyDescent="0.25">
      <c r="H574" s="84"/>
      <c r="I574" s="215"/>
      <c r="J574" s="215"/>
      <c r="K574" s="215"/>
      <c r="L574" s="82"/>
      <c r="M574" s="82"/>
      <c r="N574" s="82"/>
      <c r="O574" s="82"/>
      <c r="P574" s="82"/>
      <c r="Q574" s="82"/>
      <c r="R574" s="82"/>
      <c r="S574" s="82"/>
      <c r="T574" s="82"/>
      <c r="U574" s="82"/>
      <c r="V574" s="82"/>
      <c r="W574" s="82"/>
      <c r="X574" s="82"/>
      <c r="Y574" s="82"/>
      <c r="Z574" s="82"/>
      <c r="AA574" s="82"/>
      <c r="AB574" s="82"/>
      <c r="AC574" s="82"/>
    </row>
    <row r="575" spans="8:29" x14ac:dyDescent="0.25">
      <c r="H575" s="84"/>
      <c r="I575" s="215"/>
      <c r="J575" s="215"/>
      <c r="K575" s="215"/>
      <c r="L575" s="82"/>
      <c r="M575" s="82"/>
      <c r="N575" s="82"/>
      <c r="O575" s="82"/>
      <c r="P575" s="82"/>
      <c r="Q575" s="82"/>
      <c r="R575" s="82"/>
      <c r="S575" s="82"/>
      <c r="T575" s="82"/>
      <c r="U575" s="82"/>
      <c r="V575" s="82"/>
      <c r="W575" s="82"/>
      <c r="X575" s="82"/>
      <c r="Y575" s="82"/>
      <c r="Z575" s="82"/>
      <c r="AA575" s="82"/>
      <c r="AB575" s="82"/>
      <c r="AC575" s="82"/>
    </row>
    <row r="576" spans="8:29" x14ac:dyDescent="0.25">
      <c r="H576" s="84"/>
      <c r="I576" s="215"/>
      <c r="J576" s="215"/>
      <c r="K576" s="215"/>
      <c r="L576" s="82"/>
      <c r="M576" s="82"/>
      <c r="N576" s="82"/>
      <c r="O576" s="82"/>
      <c r="P576" s="82"/>
      <c r="Q576" s="82"/>
      <c r="R576" s="82"/>
      <c r="S576" s="82"/>
      <c r="T576" s="82"/>
      <c r="U576" s="82"/>
      <c r="V576" s="82"/>
      <c r="W576" s="82"/>
      <c r="X576" s="82"/>
      <c r="Y576" s="82"/>
      <c r="Z576" s="82"/>
      <c r="AA576" s="82"/>
      <c r="AB576" s="82"/>
      <c r="AC576" s="82"/>
    </row>
    <row r="577" spans="8:29" x14ac:dyDescent="0.25">
      <c r="H577" s="84"/>
      <c r="I577" s="215"/>
      <c r="J577" s="215"/>
      <c r="K577" s="215"/>
      <c r="L577" s="82"/>
      <c r="M577" s="82"/>
      <c r="N577" s="82"/>
      <c r="O577" s="82"/>
      <c r="P577" s="82"/>
      <c r="Q577" s="82"/>
      <c r="R577" s="82"/>
      <c r="S577" s="82"/>
      <c r="T577" s="82"/>
      <c r="U577" s="82"/>
      <c r="V577" s="82"/>
      <c r="W577" s="82"/>
      <c r="X577" s="82"/>
      <c r="Y577" s="82"/>
      <c r="Z577" s="82"/>
      <c r="AA577" s="82"/>
      <c r="AB577" s="82"/>
      <c r="AC577" s="82"/>
    </row>
    <row r="578" spans="8:29" x14ac:dyDescent="0.25">
      <c r="H578" s="84"/>
      <c r="I578" s="215"/>
      <c r="J578" s="215"/>
      <c r="K578" s="215"/>
      <c r="L578" s="82"/>
      <c r="M578" s="82"/>
      <c r="N578" s="82"/>
      <c r="O578" s="82"/>
      <c r="P578" s="82"/>
      <c r="Q578" s="82"/>
      <c r="R578" s="82"/>
      <c r="S578" s="82"/>
      <c r="T578" s="82"/>
      <c r="U578" s="82"/>
      <c r="V578" s="82"/>
      <c r="W578" s="82"/>
      <c r="X578" s="82"/>
      <c r="Y578" s="82"/>
      <c r="Z578" s="82"/>
      <c r="AA578" s="82"/>
      <c r="AB578" s="82"/>
      <c r="AC578" s="82"/>
    </row>
    <row r="579" spans="8:29" x14ac:dyDescent="0.25">
      <c r="H579" s="84"/>
      <c r="I579" s="215"/>
      <c r="J579" s="215"/>
      <c r="K579" s="215"/>
      <c r="L579" s="82"/>
      <c r="M579" s="82"/>
      <c r="N579" s="82"/>
      <c r="O579" s="82"/>
      <c r="P579" s="82"/>
      <c r="Q579" s="82"/>
      <c r="R579" s="82"/>
      <c r="S579" s="82"/>
      <c r="T579" s="82"/>
      <c r="U579" s="82"/>
      <c r="V579" s="82"/>
      <c r="W579" s="82"/>
      <c r="X579" s="82"/>
      <c r="Y579" s="82"/>
      <c r="Z579" s="82"/>
      <c r="AA579" s="82"/>
      <c r="AB579" s="82"/>
      <c r="AC579" s="82"/>
    </row>
    <row r="580" spans="8:29" x14ac:dyDescent="0.25">
      <c r="H580" s="84"/>
      <c r="I580" s="215"/>
      <c r="J580" s="215"/>
      <c r="K580" s="215"/>
      <c r="L580" s="82"/>
      <c r="M580" s="82"/>
      <c r="N580" s="82"/>
      <c r="O580" s="82"/>
      <c r="P580" s="82"/>
      <c r="Q580" s="82"/>
      <c r="R580" s="82"/>
      <c r="S580" s="82"/>
      <c r="T580" s="82"/>
      <c r="U580" s="82"/>
      <c r="V580" s="82"/>
      <c r="W580" s="82"/>
      <c r="X580" s="82"/>
      <c r="Y580" s="82"/>
      <c r="Z580" s="82"/>
      <c r="AA580" s="82"/>
      <c r="AB580" s="82"/>
      <c r="AC580" s="82"/>
    </row>
    <row r="581" spans="8:29" x14ac:dyDescent="0.25">
      <c r="H581" s="84"/>
      <c r="I581" s="215"/>
      <c r="J581" s="215"/>
      <c r="K581" s="215"/>
      <c r="L581" s="82"/>
      <c r="M581" s="82"/>
      <c r="N581" s="82"/>
      <c r="O581" s="82"/>
      <c r="P581" s="82"/>
      <c r="Q581" s="82"/>
      <c r="R581" s="82"/>
      <c r="S581" s="82"/>
      <c r="T581" s="82"/>
      <c r="U581" s="82"/>
      <c r="V581" s="82"/>
      <c r="W581" s="82"/>
      <c r="X581" s="82"/>
      <c r="Y581" s="82"/>
      <c r="Z581" s="82"/>
      <c r="AA581" s="82"/>
      <c r="AB581" s="82"/>
      <c r="AC581" s="82"/>
    </row>
    <row r="582" spans="8:29" x14ac:dyDescent="0.25">
      <c r="H582" s="84"/>
      <c r="I582" s="215"/>
      <c r="J582" s="215"/>
      <c r="K582" s="215"/>
      <c r="L582" s="82"/>
      <c r="M582" s="82"/>
      <c r="N582" s="82"/>
      <c r="O582" s="82"/>
      <c r="P582" s="82"/>
      <c r="Q582" s="82"/>
      <c r="R582" s="82"/>
      <c r="S582" s="82"/>
      <c r="T582" s="82"/>
      <c r="U582" s="82"/>
      <c r="V582" s="82"/>
      <c r="W582" s="82"/>
      <c r="X582" s="82"/>
      <c r="Y582" s="82"/>
      <c r="Z582" s="82"/>
      <c r="AA582" s="82"/>
      <c r="AB582" s="82"/>
      <c r="AC582" s="82"/>
    </row>
    <row r="583" spans="8:29" x14ac:dyDescent="0.25">
      <c r="H583" s="84"/>
      <c r="I583" s="215"/>
      <c r="J583" s="215"/>
      <c r="K583" s="215"/>
      <c r="L583" s="82"/>
      <c r="M583" s="82"/>
      <c r="N583" s="82"/>
      <c r="O583" s="82"/>
      <c r="P583" s="82"/>
      <c r="Q583" s="82"/>
      <c r="R583" s="82"/>
      <c r="S583" s="82"/>
      <c r="T583" s="82"/>
      <c r="U583" s="82"/>
      <c r="V583" s="82"/>
      <c r="W583" s="82"/>
      <c r="X583" s="82"/>
      <c r="Y583" s="82"/>
      <c r="Z583" s="82"/>
      <c r="AA583" s="82"/>
      <c r="AB583" s="82"/>
      <c r="AC583" s="82"/>
    </row>
    <row r="584" spans="8:29" x14ac:dyDescent="0.25">
      <c r="H584" s="84"/>
      <c r="I584" s="215"/>
      <c r="J584" s="215"/>
      <c r="K584" s="215"/>
      <c r="L584" s="82"/>
      <c r="M584" s="82"/>
      <c r="N584" s="82"/>
      <c r="O584" s="82"/>
      <c r="P584" s="82"/>
      <c r="Q584" s="82"/>
      <c r="R584" s="82"/>
      <c r="S584" s="82"/>
      <c r="T584" s="82"/>
      <c r="U584" s="82"/>
      <c r="V584" s="82"/>
      <c r="W584" s="82"/>
      <c r="X584" s="82"/>
      <c r="Y584" s="82"/>
      <c r="Z584" s="82"/>
      <c r="AA584" s="82"/>
      <c r="AB584" s="82"/>
      <c r="AC584" s="82"/>
    </row>
    <row r="585" spans="8:29" x14ac:dyDescent="0.25">
      <c r="H585" s="84"/>
      <c r="I585" s="215"/>
      <c r="J585" s="215"/>
      <c r="K585" s="215"/>
      <c r="L585" s="82"/>
      <c r="M585" s="82"/>
      <c r="N585" s="82"/>
      <c r="O585" s="82"/>
      <c r="P585" s="82"/>
      <c r="Q585" s="82"/>
      <c r="R585" s="82"/>
      <c r="S585" s="82"/>
      <c r="T585" s="82"/>
      <c r="U585" s="82"/>
      <c r="V585" s="82"/>
      <c r="W585" s="82"/>
      <c r="X585" s="82"/>
      <c r="Y585" s="82"/>
      <c r="Z585" s="82"/>
      <c r="AA585" s="82"/>
      <c r="AB585" s="82"/>
      <c r="AC585" s="82"/>
    </row>
    <row r="586" spans="8:29" x14ac:dyDescent="0.25">
      <c r="H586" s="84"/>
      <c r="I586" s="215"/>
      <c r="J586" s="215"/>
      <c r="K586" s="215"/>
      <c r="L586" s="82"/>
      <c r="M586" s="82"/>
      <c r="N586" s="82"/>
      <c r="O586" s="82"/>
      <c r="P586" s="82"/>
      <c r="Q586" s="82"/>
      <c r="R586" s="82"/>
      <c r="S586" s="82"/>
      <c r="T586" s="82"/>
      <c r="U586" s="82"/>
      <c r="V586" s="82"/>
      <c r="W586" s="82"/>
      <c r="X586" s="82"/>
      <c r="Y586" s="82"/>
      <c r="Z586" s="82"/>
      <c r="AA586" s="82"/>
      <c r="AB586" s="82"/>
      <c r="AC586" s="82"/>
    </row>
    <row r="587" spans="8:29" x14ac:dyDescent="0.25">
      <c r="H587" s="84"/>
      <c r="I587" s="215"/>
      <c r="J587" s="215"/>
      <c r="K587" s="215"/>
      <c r="L587" s="82"/>
      <c r="M587" s="82"/>
      <c r="N587" s="82"/>
      <c r="O587" s="82"/>
      <c r="P587" s="82"/>
      <c r="Q587" s="82"/>
      <c r="R587" s="82"/>
      <c r="S587" s="82"/>
      <c r="T587" s="82"/>
      <c r="U587" s="82"/>
      <c r="V587" s="82"/>
      <c r="W587" s="82"/>
      <c r="X587" s="82"/>
      <c r="Y587" s="82"/>
      <c r="Z587" s="82"/>
      <c r="AA587" s="82"/>
      <c r="AB587" s="82"/>
      <c r="AC587" s="82"/>
    </row>
    <row r="588" spans="8:29" x14ac:dyDescent="0.25">
      <c r="H588" s="84"/>
      <c r="I588" s="215"/>
      <c r="J588" s="215"/>
      <c r="K588" s="215"/>
      <c r="L588" s="82"/>
      <c r="M588" s="82"/>
      <c r="N588" s="82"/>
      <c r="O588" s="82"/>
      <c r="P588" s="82"/>
      <c r="Q588" s="82"/>
      <c r="R588" s="82"/>
      <c r="S588" s="82"/>
      <c r="T588" s="82"/>
      <c r="U588" s="82"/>
      <c r="V588" s="82"/>
      <c r="W588" s="82"/>
      <c r="X588" s="82"/>
      <c r="Y588" s="82"/>
      <c r="Z588" s="82"/>
      <c r="AA588" s="82"/>
      <c r="AB588" s="82"/>
      <c r="AC588" s="82"/>
    </row>
    <row r="589" spans="8:29" x14ac:dyDescent="0.25">
      <c r="H589" s="84"/>
      <c r="I589" s="215"/>
      <c r="J589" s="215"/>
      <c r="K589" s="215"/>
      <c r="L589" s="82"/>
      <c r="M589" s="82"/>
      <c r="N589" s="82"/>
      <c r="O589" s="82"/>
      <c r="P589" s="82"/>
      <c r="Q589" s="82"/>
      <c r="R589" s="82"/>
      <c r="S589" s="82"/>
      <c r="T589" s="82"/>
      <c r="U589" s="82"/>
      <c r="V589" s="82"/>
      <c r="W589" s="82"/>
      <c r="X589" s="82"/>
      <c r="Y589" s="82"/>
      <c r="Z589" s="82"/>
      <c r="AA589" s="82"/>
      <c r="AB589" s="82"/>
      <c r="AC589" s="82"/>
    </row>
    <row r="590" spans="8:29" x14ac:dyDescent="0.25">
      <c r="H590" s="84"/>
      <c r="I590" s="215"/>
      <c r="J590" s="215"/>
      <c r="K590" s="215"/>
      <c r="L590" s="82"/>
      <c r="M590" s="82"/>
      <c r="N590" s="82"/>
      <c r="O590" s="82"/>
      <c r="P590" s="82"/>
      <c r="Q590" s="82"/>
      <c r="R590" s="82"/>
      <c r="S590" s="82"/>
      <c r="T590" s="82"/>
      <c r="U590" s="82"/>
      <c r="V590" s="82"/>
      <c r="W590" s="82"/>
      <c r="X590" s="82"/>
      <c r="Y590" s="82"/>
      <c r="Z590" s="82"/>
      <c r="AA590" s="82"/>
      <c r="AB590" s="82"/>
      <c r="AC590" s="82"/>
    </row>
    <row r="591" spans="8:29" x14ac:dyDescent="0.25">
      <c r="H591" s="84"/>
      <c r="I591" s="215"/>
      <c r="J591" s="215"/>
      <c r="K591" s="215"/>
      <c r="L591" s="82"/>
      <c r="M591" s="82"/>
      <c r="N591" s="82"/>
      <c r="O591" s="82"/>
      <c r="P591" s="82"/>
      <c r="Q591" s="82"/>
      <c r="R591" s="82"/>
      <c r="S591" s="82"/>
      <c r="T591" s="82"/>
      <c r="U591" s="82"/>
      <c r="V591" s="82"/>
      <c r="W591" s="82"/>
      <c r="X591" s="82"/>
      <c r="Y591" s="82"/>
      <c r="Z591" s="82"/>
      <c r="AA591" s="82"/>
      <c r="AB591" s="82"/>
      <c r="AC591" s="82"/>
    </row>
    <row r="592" spans="8:29" x14ac:dyDescent="0.25">
      <c r="H592" s="84"/>
      <c r="I592" s="215"/>
      <c r="J592" s="215"/>
      <c r="K592" s="215"/>
      <c r="L592" s="82"/>
      <c r="M592" s="82"/>
      <c r="N592" s="82"/>
      <c r="O592" s="82"/>
      <c r="P592" s="82"/>
      <c r="Q592" s="82"/>
      <c r="R592" s="82"/>
      <c r="S592" s="82"/>
      <c r="T592" s="82"/>
      <c r="U592" s="82"/>
      <c r="V592" s="82"/>
      <c r="W592" s="82"/>
      <c r="X592" s="82"/>
      <c r="Y592" s="82"/>
      <c r="Z592" s="82"/>
      <c r="AA592" s="82"/>
      <c r="AB592" s="82"/>
      <c r="AC592" s="82"/>
    </row>
    <row r="593" spans="8:29" x14ac:dyDescent="0.25">
      <c r="H593" s="84"/>
      <c r="I593" s="215"/>
      <c r="J593" s="215"/>
      <c r="K593" s="215"/>
      <c r="L593" s="82"/>
      <c r="M593" s="82"/>
      <c r="N593" s="82"/>
      <c r="O593" s="82"/>
      <c r="P593" s="82"/>
      <c r="Q593" s="82"/>
      <c r="R593" s="82"/>
      <c r="S593" s="82"/>
      <c r="T593" s="82"/>
      <c r="U593" s="82"/>
      <c r="V593" s="82"/>
      <c r="W593" s="82"/>
      <c r="X593" s="82"/>
      <c r="Y593" s="82"/>
      <c r="Z593" s="82"/>
      <c r="AA593" s="82"/>
      <c r="AB593" s="82"/>
      <c r="AC593" s="82"/>
    </row>
    <row r="594" spans="8:29" x14ac:dyDescent="0.25">
      <c r="H594" s="84"/>
      <c r="I594" s="215"/>
      <c r="J594" s="215"/>
      <c r="K594" s="215"/>
      <c r="L594" s="82"/>
      <c r="M594" s="82"/>
      <c r="N594" s="82"/>
      <c r="O594" s="82"/>
      <c r="P594" s="82"/>
      <c r="Q594" s="82"/>
      <c r="R594" s="82"/>
      <c r="S594" s="82"/>
      <c r="T594" s="82"/>
      <c r="U594" s="82"/>
      <c r="V594" s="82"/>
      <c r="W594" s="82"/>
      <c r="X594" s="82"/>
      <c r="Y594" s="82"/>
      <c r="Z594" s="82"/>
      <c r="AA594" s="82"/>
      <c r="AB594" s="82"/>
      <c r="AC594" s="82"/>
    </row>
    <row r="595" spans="8:29" x14ac:dyDescent="0.25">
      <c r="H595" s="84"/>
      <c r="I595" s="215"/>
      <c r="J595" s="215"/>
      <c r="K595" s="215"/>
      <c r="L595" s="82"/>
      <c r="M595" s="82"/>
      <c r="N595" s="82"/>
      <c r="O595" s="82"/>
      <c r="P595" s="82"/>
      <c r="Q595" s="82"/>
      <c r="R595" s="82"/>
      <c r="S595" s="82"/>
      <c r="T595" s="82"/>
      <c r="U595" s="82"/>
      <c r="V595" s="82"/>
      <c r="W595" s="82"/>
      <c r="X595" s="82"/>
      <c r="Y595" s="82"/>
      <c r="Z595" s="82"/>
      <c r="AA595" s="82"/>
      <c r="AB595" s="82"/>
      <c r="AC595" s="82"/>
    </row>
    <row r="596" spans="8:29" x14ac:dyDescent="0.25">
      <c r="H596" s="84"/>
      <c r="I596" s="215"/>
      <c r="J596" s="215"/>
      <c r="K596" s="215"/>
      <c r="L596" s="82"/>
      <c r="M596" s="82"/>
      <c r="N596" s="82"/>
      <c r="O596" s="82"/>
      <c r="P596" s="82"/>
      <c r="Q596" s="82"/>
      <c r="R596" s="82"/>
      <c r="S596" s="82"/>
      <c r="T596" s="82"/>
      <c r="U596" s="82"/>
      <c r="V596" s="82"/>
      <c r="W596" s="82"/>
      <c r="X596" s="82"/>
      <c r="Y596" s="82"/>
      <c r="Z596" s="82"/>
      <c r="AA596" s="82"/>
      <c r="AB596" s="82"/>
      <c r="AC596" s="82"/>
    </row>
    <row r="597" spans="8:29" x14ac:dyDescent="0.25">
      <c r="H597" s="84"/>
      <c r="I597" s="215"/>
      <c r="J597" s="215"/>
      <c r="K597" s="215"/>
      <c r="L597" s="82"/>
      <c r="M597" s="82"/>
      <c r="N597" s="82"/>
      <c r="O597" s="82"/>
      <c r="P597" s="82"/>
      <c r="Q597" s="82"/>
      <c r="R597" s="82"/>
      <c r="S597" s="82"/>
      <c r="T597" s="82"/>
      <c r="U597" s="82"/>
      <c r="V597" s="82"/>
      <c r="W597" s="82"/>
      <c r="X597" s="82"/>
      <c r="Y597" s="82"/>
      <c r="Z597" s="82"/>
      <c r="AA597" s="82"/>
      <c r="AB597" s="82"/>
      <c r="AC597" s="82"/>
    </row>
    <row r="598" spans="8:29" x14ac:dyDescent="0.25">
      <c r="H598" s="84"/>
      <c r="I598" s="215"/>
      <c r="J598" s="215"/>
      <c r="K598" s="215"/>
      <c r="L598" s="82"/>
      <c r="M598" s="82"/>
      <c r="N598" s="82"/>
      <c r="O598" s="82"/>
      <c r="P598" s="82"/>
      <c r="Q598" s="82"/>
      <c r="R598" s="82"/>
      <c r="S598" s="82"/>
      <c r="T598" s="82"/>
      <c r="U598" s="82"/>
      <c r="V598" s="82"/>
      <c r="W598" s="82"/>
      <c r="X598" s="82"/>
      <c r="Y598" s="82"/>
      <c r="Z598" s="82"/>
      <c r="AA598" s="82"/>
      <c r="AB598" s="82"/>
      <c r="AC598" s="82"/>
    </row>
    <row r="599" spans="8:29" x14ac:dyDescent="0.25">
      <c r="H599" s="84"/>
      <c r="I599" s="215"/>
      <c r="J599" s="215"/>
      <c r="K599" s="215"/>
      <c r="L599" s="82"/>
      <c r="M599" s="82"/>
      <c r="N599" s="82"/>
      <c r="O599" s="82"/>
      <c r="P599" s="82"/>
      <c r="Q599" s="82"/>
      <c r="R599" s="82"/>
      <c r="S599" s="82"/>
      <c r="T599" s="82"/>
      <c r="U599" s="82"/>
      <c r="V599" s="82"/>
      <c r="W599" s="82"/>
      <c r="X599" s="82"/>
      <c r="Y599" s="82"/>
      <c r="Z599" s="82"/>
      <c r="AA599" s="82"/>
      <c r="AB599" s="82"/>
      <c r="AC599" s="82"/>
    </row>
    <row r="600" spans="8:29" x14ac:dyDescent="0.25">
      <c r="H600" s="84"/>
      <c r="I600" s="215"/>
      <c r="J600" s="215"/>
      <c r="K600" s="215"/>
      <c r="L600" s="82"/>
      <c r="M600" s="82"/>
      <c r="N600" s="82"/>
      <c r="O600" s="82"/>
      <c r="P600" s="82"/>
      <c r="Q600" s="82"/>
      <c r="R600" s="82"/>
      <c r="S600" s="82"/>
      <c r="T600" s="82"/>
      <c r="U600" s="82"/>
      <c r="V600" s="82"/>
      <c r="W600" s="82"/>
      <c r="X600" s="82"/>
      <c r="Y600" s="82"/>
      <c r="Z600" s="82"/>
      <c r="AA600" s="82"/>
      <c r="AB600" s="82"/>
      <c r="AC600" s="82"/>
    </row>
    <row r="601" spans="8:29" x14ac:dyDescent="0.25">
      <c r="H601" s="84"/>
      <c r="I601" s="215"/>
      <c r="J601" s="215"/>
      <c r="K601" s="215"/>
      <c r="L601" s="82"/>
      <c r="M601" s="82"/>
      <c r="N601" s="82"/>
      <c r="O601" s="82"/>
      <c r="P601" s="82"/>
      <c r="Q601" s="82"/>
      <c r="R601" s="82"/>
      <c r="S601" s="82"/>
      <c r="T601" s="82"/>
      <c r="U601" s="82"/>
      <c r="V601" s="82"/>
      <c r="W601" s="82"/>
      <c r="X601" s="82"/>
      <c r="Y601" s="82"/>
      <c r="Z601" s="82"/>
      <c r="AA601" s="82"/>
      <c r="AB601" s="82"/>
      <c r="AC601" s="82"/>
    </row>
    <row r="602" spans="8:29" x14ac:dyDescent="0.25">
      <c r="H602" s="84"/>
      <c r="I602" s="215"/>
      <c r="J602" s="215"/>
      <c r="K602" s="215"/>
      <c r="L602" s="82"/>
      <c r="M602" s="82"/>
      <c r="N602" s="82"/>
      <c r="O602" s="82"/>
      <c r="P602" s="82"/>
      <c r="Q602" s="82"/>
      <c r="R602" s="82"/>
      <c r="S602" s="82"/>
      <c r="T602" s="82"/>
      <c r="U602" s="82"/>
      <c r="V602" s="82"/>
      <c r="W602" s="82"/>
      <c r="X602" s="82"/>
      <c r="Y602" s="82"/>
      <c r="Z602" s="82"/>
      <c r="AA602" s="82"/>
      <c r="AB602" s="82"/>
      <c r="AC602" s="82"/>
    </row>
    <row r="603" spans="8:29" x14ac:dyDescent="0.25">
      <c r="H603" s="84"/>
      <c r="I603" s="215"/>
      <c r="J603" s="215"/>
      <c r="K603" s="215"/>
      <c r="L603" s="82"/>
      <c r="M603" s="82"/>
      <c r="N603" s="82"/>
      <c r="O603" s="82"/>
      <c r="P603" s="82"/>
      <c r="Q603" s="82"/>
      <c r="R603" s="82"/>
      <c r="S603" s="82"/>
      <c r="T603" s="82"/>
      <c r="U603" s="82"/>
      <c r="V603" s="82"/>
      <c r="W603" s="82"/>
      <c r="X603" s="82"/>
      <c r="Y603" s="82"/>
      <c r="Z603" s="82"/>
      <c r="AA603" s="82"/>
      <c r="AB603" s="82"/>
      <c r="AC603" s="82"/>
    </row>
    <row r="604" spans="8:29" x14ac:dyDescent="0.25">
      <c r="H604" s="84"/>
      <c r="I604" s="215"/>
      <c r="J604" s="215"/>
      <c r="K604" s="215"/>
      <c r="L604" s="82"/>
      <c r="M604" s="82"/>
      <c r="N604" s="82"/>
      <c r="O604" s="82"/>
      <c r="P604" s="82"/>
      <c r="Q604" s="82"/>
      <c r="R604" s="82"/>
      <c r="S604" s="82"/>
      <c r="T604" s="82"/>
      <c r="U604" s="82"/>
      <c r="V604" s="82"/>
      <c r="W604" s="82"/>
      <c r="X604" s="82"/>
      <c r="Y604" s="82"/>
      <c r="Z604" s="82"/>
      <c r="AA604" s="82"/>
      <c r="AB604" s="82"/>
      <c r="AC604" s="82"/>
    </row>
    <row r="605" spans="8:29" x14ac:dyDescent="0.25">
      <c r="H605" s="84"/>
      <c r="I605" s="215"/>
      <c r="J605" s="215"/>
      <c r="K605" s="215"/>
      <c r="L605" s="82"/>
      <c r="M605" s="82"/>
      <c r="N605" s="82"/>
      <c r="O605" s="82"/>
      <c r="P605" s="82"/>
      <c r="Q605" s="82"/>
      <c r="R605" s="82"/>
      <c r="S605" s="82"/>
      <c r="T605" s="82"/>
      <c r="U605" s="82"/>
      <c r="V605" s="82"/>
      <c r="W605" s="82"/>
      <c r="X605" s="82"/>
      <c r="Y605" s="82"/>
      <c r="Z605" s="82"/>
      <c r="AA605" s="82"/>
      <c r="AB605" s="82"/>
      <c r="AC605" s="82"/>
    </row>
    <row r="606" spans="8:29" x14ac:dyDescent="0.25">
      <c r="H606" s="84"/>
      <c r="I606" s="215"/>
      <c r="J606" s="215"/>
      <c r="K606" s="215"/>
      <c r="L606" s="82"/>
      <c r="M606" s="82"/>
      <c r="N606" s="82"/>
      <c r="O606" s="82"/>
      <c r="P606" s="82"/>
      <c r="Q606" s="82"/>
      <c r="R606" s="82"/>
      <c r="S606" s="82"/>
      <c r="T606" s="82"/>
      <c r="U606" s="82"/>
      <c r="V606" s="82"/>
      <c r="W606" s="82"/>
      <c r="X606" s="82"/>
      <c r="Y606" s="82"/>
      <c r="Z606" s="82"/>
      <c r="AA606" s="82"/>
      <c r="AB606" s="82"/>
      <c r="AC606" s="82"/>
    </row>
    <row r="607" spans="8:29" x14ac:dyDescent="0.25">
      <c r="H607" s="84"/>
      <c r="I607" s="215"/>
      <c r="J607" s="215"/>
      <c r="K607" s="215"/>
      <c r="L607" s="82"/>
      <c r="M607" s="82"/>
      <c r="N607" s="82"/>
      <c r="O607" s="82"/>
      <c r="P607" s="82"/>
      <c r="Q607" s="82"/>
      <c r="R607" s="82"/>
      <c r="S607" s="82"/>
      <c r="T607" s="82"/>
      <c r="U607" s="82"/>
      <c r="V607" s="82"/>
      <c r="W607" s="82"/>
      <c r="X607" s="82"/>
      <c r="Y607" s="82"/>
      <c r="Z607" s="82"/>
      <c r="AA607" s="82"/>
      <c r="AB607" s="82"/>
      <c r="AC607" s="82"/>
    </row>
    <row r="608" spans="8:29" x14ac:dyDescent="0.25">
      <c r="H608" s="84"/>
      <c r="I608" s="215"/>
      <c r="J608" s="215"/>
      <c r="K608" s="215"/>
      <c r="L608" s="82"/>
      <c r="M608" s="82"/>
      <c r="N608" s="82"/>
      <c r="O608" s="82"/>
      <c r="P608" s="82"/>
      <c r="Q608" s="82"/>
      <c r="R608" s="82"/>
      <c r="S608" s="82"/>
      <c r="T608" s="82"/>
      <c r="U608" s="82"/>
      <c r="V608" s="82"/>
      <c r="W608" s="82"/>
      <c r="X608" s="82"/>
      <c r="Y608" s="82"/>
      <c r="Z608" s="82"/>
      <c r="AA608" s="82"/>
      <c r="AB608" s="82"/>
      <c r="AC608" s="82"/>
    </row>
    <row r="609" spans="8:29" x14ac:dyDescent="0.25">
      <c r="H609" s="84"/>
      <c r="I609" s="215"/>
      <c r="J609" s="215"/>
      <c r="K609" s="215"/>
      <c r="L609" s="82"/>
      <c r="M609" s="82"/>
      <c r="N609" s="82"/>
      <c r="O609" s="82"/>
      <c r="P609" s="82"/>
      <c r="Q609" s="82"/>
      <c r="R609" s="82"/>
      <c r="S609" s="82"/>
      <c r="T609" s="82"/>
      <c r="U609" s="82"/>
      <c r="V609" s="82"/>
      <c r="W609" s="82"/>
      <c r="X609" s="82"/>
      <c r="Y609" s="82"/>
      <c r="Z609" s="82"/>
      <c r="AA609" s="82"/>
      <c r="AB609" s="82"/>
      <c r="AC609" s="82"/>
    </row>
    <row r="610" spans="8:29" x14ac:dyDescent="0.25">
      <c r="H610" s="84"/>
      <c r="I610" s="215"/>
      <c r="J610" s="215"/>
      <c r="K610" s="215"/>
      <c r="L610" s="82"/>
      <c r="M610" s="82"/>
      <c r="N610" s="82"/>
      <c r="O610" s="82"/>
      <c r="P610" s="82"/>
      <c r="Q610" s="82"/>
      <c r="R610" s="82"/>
      <c r="S610" s="82"/>
      <c r="T610" s="82"/>
      <c r="U610" s="82"/>
      <c r="V610" s="82"/>
      <c r="W610" s="82"/>
      <c r="X610" s="82"/>
      <c r="Y610" s="82"/>
      <c r="Z610" s="82"/>
      <c r="AA610" s="82"/>
      <c r="AB610" s="82"/>
      <c r="AC610" s="82"/>
    </row>
    <row r="611" spans="8:29" x14ac:dyDescent="0.25">
      <c r="H611" s="84"/>
      <c r="I611" s="215"/>
      <c r="J611" s="215"/>
      <c r="K611" s="215"/>
      <c r="L611" s="82"/>
      <c r="M611" s="82"/>
      <c r="N611" s="82"/>
      <c r="O611" s="82"/>
      <c r="P611" s="82"/>
      <c r="Q611" s="82"/>
      <c r="R611" s="82"/>
      <c r="S611" s="82"/>
      <c r="T611" s="82"/>
      <c r="U611" s="82"/>
      <c r="V611" s="82"/>
      <c r="W611" s="82"/>
      <c r="X611" s="82"/>
      <c r="Y611" s="82"/>
      <c r="Z611" s="82"/>
      <c r="AA611" s="82"/>
      <c r="AB611" s="82"/>
      <c r="AC611" s="82"/>
    </row>
    <row r="612" spans="8:29" x14ac:dyDescent="0.25">
      <c r="H612" s="84"/>
      <c r="I612" s="215"/>
      <c r="J612" s="215"/>
      <c r="K612" s="215"/>
      <c r="L612" s="82"/>
      <c r="M612" s="82"/>
      <c r="N612" s="82"/>
      <c r="O612" s="82"/>
      <c r="P612" s="82"/>
      <c r="Q612" s="82"/>
      <c r="R612" s="82"/>
      <c r="S612" s="82"/>
      <c r="T612" s="82"/>
      <c r="U612" s="82"/>
      <c r="V612" s="82"/>
      <c r="W612" s="82"/>
      <c r="X612" s="82"/>
      <c r="Y612" s="82"/>
      <c r="Z612" s="82"/>
      <c r="AA612" s="82"/>
      <c r="AB612" s="82"/>
      <c r="AC612" s="82"/>
    </row>
    <row r="613" spans="8:29" x14ac:dyDescent="0.25">
      <c r="H613" s="84"/>
      <c r="I613" s="215"/>
      <c r="J613" s="215"/>
      <c r="K613" s="215"/>
      <c r="L613" s="82"/>
      <c r="M613" s="82"/>
      <c r="N613" s="82"/>
      <c r="O613" s="82"/>
      <c r="P613" s="82"/>
      <c r="Q613" s="82"/>
      <c r="R613" s="82"/>
      <c r="S613" s="82"/>
      <c r="T613" s="82"/>
      <c r="U613" s="82"/>
      <c r="V613" s="82"/>
      <c r="W613" s="82"/>
      <c r="X613" s="82"/>
      <c r="Y613" s="82"/>
      <c r="Z613" s="82"/>
      <c r="AA613" s="82"/>
      <c r="AB613" s="82"/>
      <c r="AC613" s="82"/>
    </row>
    <row r="614" spans="8:29" x14ac:dyDescent="0.25">
      <c r="H614" s="84"/>
      <c r="I614" s="215"/>
      <c r="J614" s="215"/>
      <c r="K614" s="215"/>
      <c r="L614" s="82"/>
      <c r="M614" s="82"/>
      <c r="N614" s="82"/>
      <c r="O614" s="82"/>
      <c r="P614" s="82"/>
      <c r="Q614" s="82"/>
      <c r="R614" s="82"/>
      <c r="S614" s="82"/>
      <c r="T614" s="82"/>
      <c r="U614" s="82"/>
      <c r="V614" s="82"/>
      <c r="W614" s="82"/>
      <c r="X614" s="82"/>
      <c r="Y614" s="82"/>
      <c r="Z614" s="82"/>
      <c r="AA614" s="82"/>
      <c r="AB614" s="82"/>
      <c r="AC614" s="82"/>
    </row>
    <row r="615" spans="8:29" x14ac:dyDescent="0.25">
      <c r="H615" s="84"/>
      <c r="I615" s="215"/>
      <c r="J615" s="215"/>
      <c r="K615" s="215"/>
      <c r="L615" s="82"/>
      <c r="M615" s="82"/>
      <c r="N615" s="82"/>
      <c r="O615" s="82"/>
      <c r="P615" s="82"/>
      <c r="Q615" s="82"/>
      <c r="R615" s="82"/>
      <c r="S615" s="82"/>
      <c r="T615" s="82"/>
      <c r="U615" s="82"/>
      <c r="V615" s="82"/>
      <c r="W615" s="82"/>
      <c r="X615" s="82"/>
      <c r="Y615" s="82"/>
      <c r="Z615" s="82"/>
      <c r="AA615" s="82"/>
      <c r="AB615" s="82"/>
      <c r="AC615" s="82"/>
    </row>
    <row r="616" spans="8:29" x14ac:dyDescent="0.25">
      <c r="H616" s="84"/>
      <c r="I616" s="215"/>
      <c r="J616" s="215"/>
      <c r="K616" s="215"/>
      <c r="L616" s="82"/>
      <c r="M616" s="82"/>
      <c r="N616" s="82"/>
      <c r="O616" s="82"/>
      <c r="P616" s="82"/>
      <c r="Q616" s="82"/>
      <c r="R616" s="82"/>
      <c r="S616" s="82"/>
      <c r="T616" s="82"/>
      <c r="U616" s="82"/>
      <c r="V616" s="82"/>
      <c r="W616" s="82"/>
      <c r="X616" s="82"/>
      <c r="Y616" s="82"/>
      <c r="Z616" s="82"/>
      <c r="AA616" s="82"/>
      <c r="AB616" s="82"/>
      <c r="AC616" s="82"/>
    </row>
    <row r="617" spans="8:29" x14ac:dyDescent="0.25">
      <c r="H617" s="84"/>
      <c r="I617" s="215"/>
      <c r="J617" s="215"/>
      <c r="K617" s="215"/>
      <c r="L617" s="82"/>
      <c r="M617" s="82"/>
      <c r="N617" s="82"/>
      <c r="O617" s="82"/>
      <c r="P617" s="82"/>
      <c r="Q617" s="82"/>
      <c r="R617" s="82"/>
      <c r="S617" s="82"/>
      <c r="T617" s="82"/>
      <c r="U617" s="82"/>
      <c r="V617" s="82"/>
      <c r="W617" s="82"/>
      <c r="X617" s="82"/>
      <c r="Y617" s="82"/>
      <c r="Z617" s="82"/>
      <c r="AA617" s="82"/>
      <c r="AB617" s="82"/>
      <c r="AC617" s="82"/>
    </row>
    <row r="618" spans="8:29" x14ac:dyDescent="0.25">
      <c r="H618" s="84"/>
      <c r="I618" s="215"/>
      <c r="J618" s="215"/>
      <c r="K618" s="215"/>
      <c r="L618" s="82"/>
      <c r="M618" s="82"/>
      <c r="N618" s="82"/>
      <c r="O618" s="82"/>
      <c r="P618" s="82"/>
      <c r="Q618" s="82"/>
      <c r="R618" s="82"/>
      <c r="S618" s="82"/>
      <c r="T618" s="82"/>
      <c r="U618" s="82"/>
      <c r="V618" s="82"/>
      <c r="W618" s="82"/>
      <c r="X618" s="82"/>
      <c r="Y618" s="82"/>
      <c r="Z618" s="82"/>
      <c r="AA618" s="82"/>
      <c r="AB618" s="82"/>
      <c r="AC618" s="82"/>
    </row>
    <row r="619" spans="8:29" x14ac:dyDescent="0.25">
      <c r="H619" s="84"/>
      <c r="I619" s="215"/>
      <c r="J619" s="215"/>
      <c r="K619" s="215"/>
      <c r="L619" s="82"/>
      <c r="M619" s="82"/>
      <c r="N619" s="82"/>
      <c r="O619" s="82"/>
      <c r="P619" s="82"/>
      <c r="Q619" s="82"/>
      <c r="R619" s="82"/>
      <c r="S619" s="82"/>
      <c r="T619" s="82"/>
      <c r="U619" s="82"/>
      <c r="V619" s="82"/>
      <c r="W619" s="82"/>
      <c r="X619" s="82"/>
      <c r="Y619" s="82"/>
      <c r="Z619" s="82"/>
      <c r="AA619" s="82"/>
      <c r="AB619" s="82"/>
      <c r="AC619" s="82"/>
    </row>
    <row r="620" spans="8:29" x14ac:dyDescent="0.25">
      <c r="H620" s="84"/>
      <c r="I620" s="215"/>
      <c r="J620" s="215"/>
      <c r="K620" s="215"/>
      <c r="L620" s="82"/>
      <c r="M620" s="82"/>
      <c r="N620" s="82"/>
      <c r="O620" s="82"/>
      <c r="P620" s="82"/>
      <c r="Q620" s="82"/>
      <c r="R620" s="82"/>
      <c r="S620" s="82"/>
      <c r="T620" s="82"/>
      <c r="U620" s="82"/>
      <c r="V620" s="82"/>
      <c r="W620" s="82"/>
      <c r="X620" s="82"/>
      <c r="Y620" s="82"/>
      <c r="Z620" s="82"/>
      <c r="AA620" s="82"/>
      <c r="AB620" s="82"/>
      <c r="AC620" s="82"/>
    </row>
    <row r="621" spans="8:29" x14ac:dyDescent="0.25">
      <c r="H621" s="84"/>
      <c r="I621" s="215"/>
      <c r="J621" s="215"/>
      <c r="K621" s="215"/>
      <c r="L621" s="82"/>
      <c r="M621" s="82"/>
      <c r="N621" s="82"/>
      <c r="O621" s="82"/>
      <c r="P621" s="82"/>
      <c r="Q621" s="82"/>
      <c r="R621" s="82"/>
      <c r="S621" s="82"/>
      <c r="T621" s="82"/>
      <c r="U621" s="82"/>
      <c r="V621" s="82"/>
      <c r="W621" s="82"/>
      <c r="X621" s="82"/>
      <c r="Y621" s="82"/>
      <c r="Z621" s="82"/>
      <c r="AA621" s="82"/>
      <c r="AB621" s="82"/>
      <c r="AC621" s="82"/>
    </row>
    <row r="622" spans="8:29" x14ac:dyDescent="0.25">
      <c r="H622" s="84"/>
      <c r="I622" s="215"/>
      <c r="J622" s="215"/>
      <c r="K622" s="215"/>
      <c r="L622" s="82"/>
      <c r="M622" s="82"/>
      <c r="N622" s="82"/>
      <c r="O622" s="82"/>
      <c r="P622" s="82"/>
      <c r="Q622" s="82"/>
      <c r="R622" s="82"/>
      <c r="S622" s="82"/>
      <c r="T622" s="82"/>
      <c r="U622" s="82"/>
      <c r="V622" s="82"/>
      <c r="W622" s="82"/>
      <c r="X622" s="82"/>
      <c r="Y622" s="82"/>
      <c r="Z622" s="82"/>
      <c r="AA622" s="82"/>
      <c r="AB622" s="82"/>
      <c r="AC622" s="82"/>
    </row>
    <row r="623" spans="8:29" x14ac:dyDescent="0.25">
      <c r="H623" s="84"/>
      <c r="I623" s="215"/>
      <c r="J623" s="215"/>
      <c r="K623" s="215"/>
      <c r="L623" s="82"/>
      <c r="M623" s="82"/>
      <c r="N623" s="82"/>
      <c r="O623" s="82"/>
      <c r="P623" s="82"/>
      <c r="Q623" s="82"/>
      <c r="R623" s="82"/>
      <c r="S623" s="82"/>
      <c r="T623" s="82"/>
      <c r="U623" s="82"/>
      <c r="V623" s="82"/>
      <c r="W623" s="82"/>
      <c r="X623" s="82"/>
      <c r="Y623" s="82"/>
      <c r="Z623" s="82"/>
      <c r="AA623" s="82"/>
      <c r="AB623" s="82"/>
      <c r="AC623" s="82"/>
    </row>
    <row r="624" spans="8:29" x14ac:dyDescent="0.25">
      <c r="H624" s="84"/>
      <c r="I624" s="215"/>
      <c r="J624" s="215"/>
      <c r="K624" s="215"/>
      <c r="L624" s="82"/>
      <c r="M624" s="82"/>
      <c r="N624" s="82"/>
      <c r="O624" s="82"/>
      <c r="P624" s="82"/>
      <c r="Q624" s="82"/>
      <c r="R624" s="82"/>
      <c r="S624" s="82"/>
      <c r="T624" s="82"/>
      <c r="U624" s="82"/>
      <c r="V624" s="82"/>
      <c r="W624" s="82"/>
      <c r="X624" s="82"/>
      <c r="Y624" s="82"/>
      <c r="Z624" s="82"/>
      <c r="AA624" s="82"/>
      <c r="AB624" s="82"/>
      <c r="AC624" s="82"/>
    </row>
    <row r="625" spans="8:29" x14ac:dyDescent="0.25">
      <c r="H625" s="84"/>
      <c r="I625" s="215"/>
      <c r="J625" s="215"/>
      <c r="K625" s="215"/>
      <c r="L625" s="82"/>
      <c r="M625" s="82"/>
      <c r="N625" s="82"/>
      <c r="O625" s="82"/>
      <c r="P625" s="82"/>
      <c r="Q625" s="82"/>
      <c r="R625" s="82"/>
      <c r="S625" s="82"/>
      <c r="T625" s="82"/>
      <c r="U625" s="82"/>
      <c r="V625" s="82"/>
      <c r="W625" s="82"/>
      <c r="X625" s="82"/>
      <c r="Y625" s="82"/>
      <c r="Z625" s="82"/>
      <c r="AA625" s="82"/>
      <c r="AB625" s="82"/>
      <c r="AC625" s="82"/>
    </row>
    <row r="626" spans="8:29" x14ac:dyDescent="0.25">
      <c r="H626" s="84"/>
      <c r="I626" s="215"/>
      <c r="J626" s="215"/>
      <c r="K626" s="215"/>
      <c r="L626" s="82"/>
      <c r="M626" s="82"/>
      <c r="N626" s="82"/>
      <c r="O626" s="82"/>
      <c r="P626" s="82"/>
      <c r="Q626" s="82"/>
      <c r="R626" s="82"/>
      <c r="S626" s="82"/>
      <c r="T626" s="82"/>
      <c r="U626" s="82"/>
      <c r="V626" s="82"/>
      <c r="W626" s="82"/>
      <c r="X626" s="82"/>
      <c r="Y626" s="82"/>
      <c r="Z626" s="82"/>
      <c r="AA626" s="82"/>
      <c r="AB626" s="82"/>
      <c r="AC626" s="82"/>
    </row>
    <row r="627" spans="8:29" x14ac:dyDescent="0.25">
      <c r="H627" s="84"/>
      <c r="I627" s="215"/>
      <c r="J627" s="215"/>
      <c r="K627" s="215"/>
      <c r="L627" s="82"/>
      <c r="M627" s="82"/>
      <c r="N627" s="82"/>
      <c r="O627" s="82"/>
      <c r="P627" s="82"/>
      <c r="Q627" s="82"/>
      <c r="R627" s="82"/>
      <c r="S627" s="82"/>
      <c r="T627" s="82"/>
      <c r="U627" s="82"/>
      <c r="V627" s="82"/>
      <c r="W627" s="82"/>
      <c r="X627" s="82"/>
      <c r="Y627" s="82"/>
      <c r="Z627" s="82"/>
      <c r="AA627" s="82"/>
      <c r="AB627" s="82"/>
      <c r="AC627" s="82"/>
    </row>
    <row r="628" spans="8:29" x14ac:dyDescent="0.25">
      <c r="H628" s="84"/>
      <c r="I628" s="215"/>
      <c r="J628" s="215"/>
      <c r="K628" s="215"/>
      <c r="L628" s="82"/>
      <c r="M628" s="82"/>
      <c r="N628" s="82"/>
      <c r="O628" s="82"/>
      <c r="P628" s="82"/>
      <c r="Q628" s="82"/>
      <c r="R628" s="82"/>
      <c r="S628" s="82"/>
      <c r="T628" s="82"/>
      <c r="U628" s="82"/>
      <c r="V628" s="82"/>
      <c r="W628" s="82"/>
      <c r="X628" s="82"/>
      <c r="Y628" s="82"/>
      <c r="Z628" s="82"/>
      <c r="AA628" s="82"/>
      <c r="AB628" s="82"/>
      <c r="AC628" s="82"/>
    </row>
    <row r="629" spans="8:29" x14ac:dyDescent="0.25">
      <c r="H629" s="84"/>
      <c r="I629" s="215"/>
      <c r="J629" s="215"/>
      <c r="K629" s="215"/>
      <c r="L629" s="82"/>
      <c r="M629" s="82"/>
      <c r="N629" s="82"/>
      <c r="O629" s="82"/>
      <c r="P629" s="82"/>
      <c r="Q629" s="82"/>
      <c r="R629" s="82"/>
      <c r="S629" s="82"/>
      <c r="T629" s="82"/>
      <c r="U629" s="82"/>
      <c r="V629" s="82"/>
      <c r="W629" s="82"/>
      <c r="X629" s="82"/>
      <c r="Y629" s="82"/>
      <c r="Z629" s="82"/>
      <c r="AA629" s="82"/>
      <c r="AB629" s="82"/>
      <c r="AC629" s="82"/>
    </row>
    <row r="630" spans="8:29" x14ac:dyDescent="0.25">
      <c r="H630" s="84"/>
      <c r="I630" s="215"/>
      <c r="J630" s="215"/>
      <c r="K630" s="215"/>
      <c r="L630" s="82"/>
      <c r="M630" s="82"/>
      <c r="N630" s="82"/>
      <c r="O630" s="82"/>
      <c r="P630" s="82"/>
      <c r="Q630" s="82"/>
      <c r="R630" s="82"/>
      <c r="S630" s="82"/>
      <c r="T630" s="82"/>
      <c r="U630" s="82"/>
      <c r="V630" s="82"/>
      <c r="W630" s="82"/>
      <c r="X630" s="82"/>
      <c r="Y630" s="82"/>
      <c r="Z630" s="82"/>
      <c r="AA630" s="82"/>
      <c r="AB630" s="82"/>
      <c r="AC630" s="82"/>
    </row>
    <row r="631" spans="8:29" x14ac:dyDescent="0.25">
      <c r="H631" s="84"/>
      <c r="I631" s="215"/>
      <c r="J631" s="215"/>
      <c r="K631" s="215"/>
      <c r="L631" s="82"/>
      <c r="M631" s="82"/>
      <c r="N631" s="82"/>
      <c r="O631" s="82"/>
      <c r="P631" s="82"/>
      <c r="Q631" s="82"/>
      <c r="R631" s="82"/>
      <c r="S631" s="82"/>
      <c r="T631" s="82"/>
      <c r="U631" s="82"/>
      <c r="V631" s="82"/>
      <c r="W631" s="82"/>
      <c r="X631" s="82"/>
      <c r="Y631" s="82"/>
      <c r="Z631" s="82"/>
      <c r="AA631" s="82"/>
      <c r="AB631" s="82"/>
      <c r="AC631" s="82"/>
    </row>
    <row r="632" spans="8:29" x14ac:dyDescent="0.25">
      <c r="H632" s="84"/>
      <c r="I632" s="215"/>
      <c r="J632" s="215"/>
      <c r="K632" s="215"/>
      <c r="L632" s="82"/>
      <c r="M632" s="82"/>
      <c r="N632" s="82"/>
      <c r="O632" s="82"/>
      <c r="P632" s="82"/>
      <c r="Q632" s="82"/>
      <c r="R632" s="82"/>
      <c r="S632" s="82"/>
      <c r="T632" s="82"/>
      <c r="U632" s="82"/>
      <c r="V632" s="82"/>
      <c r="W632" s="82"/>
      <c r="X632" s="82"/>
      <c r="Y632" s="82"/>
      <c r="Z632" s="82"/>
      <c r="AA632" s="82"/>
      <c r="AB632" s="82"/>
      <c r="AC632" s="82"/>
    </row>
    <row r="633" spans="8:29" x14ac:dyDescent="0.25">
      <c r="H633" s="84"/>
      <c r="I633" s="215"/>
      <c r="J633" s="215"/>
      <c r="K633" s="215"/>
      <c r="L633" s="82"/>
      <c r="M633" s="82"/>
      <c r="N633" s="82"/>
      <c r="O633" s="82"/>
      <c r="P633" s="82"/>
      <c r="Q633" s="82"/>
      <c r="R633" s="82"/>
      <c r="S633" s="82"/>
      <c r="T633" s="82"/>
      <c r="U633" s="82"/>
      <c r="V633" s="82"/>
      <c r="W633" s="82"/>
      <c r="X633" s="82"/>
      <c r="Y633" s="82"/>
      <c r="Z633" s="82"/>
      <c r="AA633" s="82"/>
      <c r="AB633" s="82"/>
      <c r="AC633" s="82"/>
    </row>
    <row r="634" spans="8:29" x14ac:dyDescent="0.25">
      <c r="H634" s="84"/>
      <c r="I634" s="215"/>
      <c r="J634" s="215"/>
      <c r="K634" s="215"/>
      <c r="L634" s="82"/>
      <c r="M634" s="82"/>
      <c r="N634" s="82"/>
      <c r="O634" s="82"/>
      <c r="P634" s="82"/>
      <c r="Q634" s="82"/>
      <c r="R634" s="82"/>
      <c r="S634" s="82"/>
      <c r="T634" s="82"/>
      <c r="U634" s="82"/>
      <c r="V634" s="82"/>
      <c r="W634" s="82"/>
      <c r="X634" s="82"/>
      <c r="Y634" s="82"/>
      <c r="Z634" s="82"/>
      <c r="AA634" s="82"/>
      <c r="AB634" s="82"/>
      <c r="AC634" s="82"/>
    </row>
    <row r="635" spans="8:29" x14ac:dyDescent="0.25">
      <c r="H635" s="84"/>
      <c r="I635" s="215"/>
      <c r="J635" s="215"/>
      <c r="K635" s="215"/>
      <c r="L635" s="82"/>
      <c r="M635" s="82"/>
      <c r="N635" s="82"/>
      <c r="O635" s="82"/>
      <c r="P635" s="82"/>
      <c r="Q635" s="82"/>
      <c r="R635" s="82"/>
      <c r="S635" s="82"/>
      <c r="T635" s="82"/>
      <c r="U635" s="82"/>
      <c r="V635" s="82"/>
      <c r="W635" s="82"/>
      <c r="X635" s="82"/>
      <c r="Y635" s="82"/>
      <c r="Z635" s="82"/>
      <c r="AA635" s="82"/>
      <c r="AB635" s="82"/>
      <c r="AC635" s="82"/>
    </row>
    <row r="636" spans="8:29" x14ac:dyDescent="0.25">
      <c r="H636" s="84"/>
      <c r="I636" s="215"/>
      <c r="J636" s="215"/>
      <c r="K636" s="215"/>
      <c r="L636" s="82"/>
      <c r="M636" s="82"/>
      <c r="N636" s="82"/>
      <c r="O636" s="82"/>
      <c r="P636" s="82"/>
      <c r="Q636" s="82"/>
      <c r="R636" s="82"/>
      <c r="S636" s="82"/>
      <c r="T636" s="82"/>
      <c r="U636" s="82"/>
      <c r="V636" s="82"/>
      <c r="W636" s="82"/>
      <c r="X636" s="82"/>
      <c r="Y636" s="82"/>
      <c r="Z636" s="82"/>
      <c r="AA636" s="82"/>
      <c r="AB636" s="82"/>
      <c r="AC636" s="82"/>
    </row>
    <row r="637" spans="8:29" x14ac:dyDescent="0.25">
      <c r="H637" s="84"/>
      <c r="I637" s="215"/>
      <c r="J637" s="215"/>
      <c r="K637" s="215"/>
      <c r="L637" s="82"/>
      <c r="M637" s="82"/>
      <c r="N637" s="82"/>
      <c r="O637" s="82"/>
      <c r="P637" s="82"/>
      <c r="Q637" s="82"/>
      <c r="R637" s="82"/>
      <c r="S637" s="82"/>
      <c r="T637" s="82"/>
      <c r="U637" s="82"/>
      <c r="V637" s="82"/>
      <c r="W637" s="82"/>
      <c r="X637" s="82"/>
      <c r="Y637" s="82"/>
      <c r="Z637" s="82"/>
      <c r="AA637" s="82"/>
      <c r="AB637" s="82"/>
      <c r="AC637" s="82"/>
    </row>
    <row r="638" spans="8:29" x14ac:dyDescent="0.25">
      <c r="H638" s="84"/>
      <c r="I638" s="215"/>
      <c r="J638" s="215"/>
      <c r="K638" s="215"/>
      <c r="L638" s="82"/>
      <c r="M638" s="82"/>
      <c r="N638" s="82"/>
      <c r="O638" s="82"/>
      <c r="P638" s="82"/>
      <c r="Q638" s="82"/>
      <c r="R638" s="82"/>
      <c r="S638" s="82"/>
      <c r="T638" s="82"/>
      <c r="U638" s="82"/>
      <c r="V638" s="82"/>
      <c r="W638" s="82"/>
      <c r="X638" s="82"/>
      <c r="Y638" s="82"/>
      <c r="Z638" s="82"/>
      <c r="AA638" s="82"/>
      <c r="AB638" s="82"/>
      <c r="AC638" s="82"/>
    </row>
    <row r="639" spans="8:29" x14ac:dyDescent="0.25">
      <c r="H639" s="84"/>
      <c r="I639" s="215"/>
      <c r="J639" s="215"/>
      <c r="K639" s="215"/>
      <c r="L639" s="82"/>
      <c r="M639" s="82"/>
      <c r="N639" s="82"/>
      <c r="O639" s="82"/>
      <c r="P639" s="82"/>
      <c r="Q639" s="82"/>
      <c r="R639" s="82"/>
      <c r="S639" s="82"/>
      <c r="T639" s="82"/>
      <c r="U639" s="82"/>
      <c r="V639" s="82"/>
      <c r="W639" s="82"/>
      <c r="X639" s="82"/>
      <c r="Y639" s="82"/>
      <c r="Z639" s="82"/>
      <c r="AA639" s="82"/>
      <c r="AB639" s="82"/>
      <c r="AC639" s="82"/>
    </row>
    <row r="640" spans="8:29" x14ac:dyDescent="0.25">
      <c r="H640" s="84"/>
      <c r="I640" s="215"/>
      <c r="J640" s="215"/>
      <c r="K640" s="215"/>
      <c r="L640" s="82"/>
      <c r="M640" s="82"/>
      <c r="N640" s="82"/>
      <c r="O640" s="82"/>
      <c r="P640" s="82"/>
      <c r="Q640" s="82"/>
      <c r="R640" s="82"/>
      <c r="S640" s="82"/>
      <c r="T640" s="82"/>
      <c r="U640" s="82"/>
      <c r="V640" s="82"/>
      <c r="W640" s="82"/>
      <c r="X640" s="82"/>
      <c r="Y640" s="82"/>
      <c r="Z640" s="82"/>
      <c r="AA640" s="82"/>
      <c r="AB640" s="82"/>
      <c r="AC640" s="82"/>
    </row>
    <row r="641" spans="8:29" x14ac:dyDescent="0.25">
      <c r="H641" s="84"/>
      <c r="I641" s="215"/>
      <c r="J641" s="215"/>
      <c r="K641" s="215"/>
      <c r="L641" s="82"/>
      <c r="M641" s="82"/>
      <c r="N641" s="82"/>
      <c r="O641" s="82"/>
      <c r="P641" s="82"/>
      <c r="Q641" s="82"/>
      <c r="R641" s="82"/>
      <c r="S641" s="82"/>
      <c r="T641" s="82"/>
      <c r="U641" s="82"/>
      <c r="V641" s="82"/>
      <c r="W641" s="82"/>
      <c r="X641" s="82"/>
      <c r="Y641" s="82"/>
      <c r="Z641" s="82"/>
      <c r="AA641" s="82"/>
      <c r="AB641" s="82"/>
      <c r="AC641" s="82"/>
    </row>
    <row r="642" spans="8:29" x14ac:dyDescent="0.25">
      <c r="H642" s="84"/>
      <c r="I642" s="215"/>
      <c r="J642" s="215"/>
      <c r="K642" s="215"/>
      <c r="L642" s="82"/>
      <c r="M642" s="82"/>
      <c r="N642" s="82"/>
      <c r="O642" s="82"/>
      <c r="P642" s="82"/>
      <c r="Q642" s="82"/>
      <c r="R642" s="82"/>
      <c r="S642" s="82"/>
      <c r="T642" s="82"/>
      <c r="U642" s="82"/>
      <c r="V642" s="82"/>
      <c r="W642" s="82"/>
      <c r="X642" s="82"/>
      <c r="Y642" s="82"/>
      <c r="Z642" s="82"/>
      <c r="AA642" s="82"/>
      <c r="AB642" s="82"/>
      <c r="AC642" s="82"/>
    </row>
    <row r="643" spans="8:29" x14ac:dyDescent="0.25">
      <c r="H643" s="84"/>
      <c r="I643" s="215"/>
      <c r="J643" s="215"/>
      <c r="K643" s="215"/>
      <c r="L643" s="82"/>
      <c r="M643" s="82"/>
      <c r="N643" s="82"/>
      <c r="O643" s="82"/>
      <c r="P643" s="82"/>
      <c r="Q643" s="82"/>
      <c r="R643" s="82"/>
      <c r="S643" s="82"/>
      <c r="T643" s="82"/>
      <c r="U643" s="82"/>
      <c r="V643" s="82"/>
      <c r="W643" s="82"/>
      <c r="X643" s="82"/>
      <c r="Y643" s="82"/>
      <c r="Z643" s="82"/>
      <c r="AA643" s="82"/>
      <c r="AB643" s="82"/>
      <c r="AC643" s="82"/>
    </row>
    <row r="644" spans="8:29" x14ac:dyDescent="0.25">
      <c r="H644" s="84"/>
      <c r="I644" s="215"/>
      <c r="J644" s="215"/>
      <c r="K644" s="215"/>
      <c r="L644" s="82"/>
      <c r="M644" s="82"/>
      <c r="N644" s="82"/>
      <c r="O644" s="82"/>
      <c r="P644" s="82"/>
      <c r="Q644" s="82"/>
      <c r="R644" s="82"/>
      <c r="S644" s="82"/>
      <c r="T644" s="82"/>
      <c r="U644" s="82"/>
      <c r="V644" s="82"/>
      <c r="W644" s="82"/>
      <c r="X644" s="82"/>
      <c r="Y644" s="82"/>
      <c r="Z644" s="82"/>
      <c r="AA644" s="82"/>
      <c r="AB644" s="82"/>
      <c r="AC644" s="82"/>
    </row>
    <row r="645" spans="8:29" x14ac:dyDescent="0.25">
      <c r="H645" s="84"/>
      <c r="I645" s="215"/>
      <c r="J645" s="215"/>
      <c r="K645" s="215"/>
      <c r="L645" s="82"/>
      <c r="M645" s="82"/>
      <c r="N645" s="82"/>
      <c r="O645" s="82"/>
      <c r="P645" s="82"/>
      <c r="Q645" s="82"/>
      <c r="R645" s="82"/>
      <c r="S645" s="82"/>
      <c r="T645" s="82"/>
      <c r="U645" s="82"/>
      <c r="V645" s="82"/>
      <c r="W645" s="82"/>
      <c r="X645" s="82"/>
      <c r="Y645" s="82"/>
      <c r="Z645" s="82"/>
      <c r="AA645" s="82"/>
      <c r="AB645" s="82"/>
      <c r="AC645" s="82"/>
    </row>
    <row r="646" spans="8:29" x14ac:dyDescent="0.25">
      <c r="H646" s="84"/>
      <c r="I646" s="215"/>
      <c r="J646" s="215"/>
      <c r="K646" s="215"/>
      <c r="L646" s="82"/>
      <c r="M646" s="82"/>
      <c r="N646" s="82"/>
      <c r="O646" s="82"/>
      <c r="P646" s="82"/>
      <c r="Q646" s="82"/>
      <c r="R646" s="82"/>
      <c r="S646" s="82"/>
      <c r="T646" s="82"/>
      <c r="U646" s="82"/>
      <c r="V646" s="82"/>
      <c r="W646" s="82"/>
      <c r="X646" s="82"/>
      <c r="Y646" s="82"/>
      <c r="Z646" s="82"/>
      <c r="AA646" s="82"/>
      <c r="AB646" s="82"/>
      <c r="AC646" s="82"/>
    </row>
    <row r="647" spans="8:29" x14ac:dyDescent="0.25">
      <c r="H647" s="84"/>
      <c r="I647" s="215"/>
      <c r="J647" s="215"/>
      <c r="K647" s="215"/>
      <c r="L647" s="82"/>
      <c r="M647" s="82"/>
      <c r="N647" s="82"/>
      <c r="O647" s="82"/>
      <c r="P647" s="82"/>
      <c r="Q647" s="82"/>
      <c r="R647" s="82"/>
      <c r="S647" s="82"/>
      <c r="T647" s="82"/>
      <c r="U647" s="82"/>
      <c r="V647" s="82"/>
      <c r="W647" s="82"/>
      <c r="X647" s="82"/>
      <c r="Y647" s="82"/>
      <c r="Z647" s="82"/>
      <c r="AA647" s="82"/>
      <c r="AB647" s="82"/>
      <c r="AC647" s="82"/>
    </row>
    <row r="648" spans="8:29" x14ac:dyDescent="0.25">
      <c r="H648" s="84"/>
      <c r="I648" s="215"/>
      <c r="J648" s="215"/>
      <c r="K648" s="215"/>
      <c r="L648" s="82"/>
      <c r="M648" s="82"/>
      <c r="N648" s="82"/>
      <c r="O648" s="82"/>
      <c r="P648" s="82"/>
      <c r="Q648" s="82"/>
      <c r="R648" s="82"/>
      <c r="S648" s="82"/>
      <c r="T648" s="82"/>
      <c r="U648" s="82"/>
      <c r="V648" s="82"/>
      <c r="W648" s="82"/>
      <c r="X648" s="82"/>
      <c r="Y648" s="82"/>
      <c r="Z648" s="82"/>
      <c r="AA648" s="82"/>
      <c r="AB648" s="82"/>
      <c r="AC648" s="82"/>
    </row>
    <row r="649" spans="8:29" x14ac:dyDescent="0.25">
      <c r="H649" s="84"/>
      <c r="I649" s="215"/>
      <c r="J649" s="215"/>
      <c r="K649" s="215"/>
      <c r="L649" s="82"/>
      <c r="M649" s="82"/>
      <c r="N649" s="82"/>
      <c r="O649" s="82"/>
      <c r="P649" s="82"/>
      <c r="Q649" s="82"/>
      <c r="R649" s="82"/>
      <c r="S649" s="82"/>
      <c r="T649" s="82"/>
      <c r="U649" s="82"/>
      <c r="V649" s="82"/>
      <c r="W649" s="82"/>
      <c r="X649" s="82"/>
      <c r="Y649" s="82"/>
      <c r="Z649" s="82"/>
      <c r="AA649" s="82"/>
      <c r="AB649" s="82"/>
      <c r="AC649" s="82"/>
    </row>
    <row r="650" spans="8:29" x14ac:dyDescent="0.25">
      <c r="H650" s="84"/>
      <c r="I650" s="215"/>
      <c r="J650" s="215"/>
      <c r="K650" s="215"/>
      <c r="L650" s="82"/>
      <c r="M650" s="82"/>
      <c r="N650" s="82"/>
      <c r="O650" s="82"/>
      <c r="P650" s="82"/>
      <c r="Q650" s="82"/>
      <c r="R650" s="82"/>
      <c r="S650" s="82"/>
      <c r="T650" s="82"/>
      <c r="U650" s="82"/>
      <c r="V650" s="82"/>
      <c r="W650" s="82"/>
      <c r="X650" s="82"/>
      <c r="Y650" s="82"/>
      <c r="Z650" s="82"/>
      <c r="AA650" s="82"/>
      <c r="AB650" s="82"/>
      <c r="AC650" s="82"/>
    </row>
    <row r="651" spans="8:29" x14ac:dyDescent="0.25">
      <c r="H651" s="84"/>
      <c r="I651" s="215"/>
      <c r="J651" s="215"/>
      <c r="K651" s="215"/>
      <c r="L651" s="82"/>
      <c r="M651" s="82"/>
      <c r="N651" s="82"/>
      <c r="O651" s="82"/>
      <c r="P651" s="82"/>
      <c r="Q651" s="82"/>
      <c r="R651" s="82"/>
      <c r="S651" s="82"/>
      <c r="T651" s="82"/>
      <c r="U651" s="82"/>
      <c r="V651" s="82"/>
      <c r="W651" s="82"/>
      <c r="X651" s="82"/>
      <c r="Y651" s="82"/>
      <c r="Z651" s="82"/>
      <c r="AA651" s="82"/>
      <c r="AB651" s="82"/>
      <c r="AC651" s="82"/>
    </row>
    <row r="652" spans="8:29" x14ac:dyDescent="0.25">
      <c r="H652" s="84"/>
      <c r="I652" s="215"/>
      <c r="J652" s="215"/>
      <c r="K652" s="215"/>
      <c r="L652" s="82"/>
      <c r="M652" s="82"/>
      <c r="N652" s="82"/>
      <c r="O652" s="82"/>
      <c r="P652" s="82"/>
      <c r="Q652" s="82"/>
      <c r="R652" s="82"/>
      <c r="S652" s="82"/>
      <c r="T652" s="82"/>
      <c r="U652" s="82"/>
      <c r="V652" s="82"/>
      <c r="W652" s="82"/>
      <c r="X652" s="82"/>
      <c r="Y652" s="82"/>
      <c r="Z652" s="82"/>
      <c r="AA652" s="82"/>
      <c r="AB652" s="82"/>
      <c r="AC652" s="82"/>
    </row>
    <row r="653" spans="8:29" x14ac:dyDescent="0.25">
      <c r="H653" s="84"/>
      <c r="I653" s="215"/>
      <c r="J653" s="215"/>
      <c r="K653" s="215"/>
      <c r="L653" s="82"/>
      <c r="M653" s="82"/>
      <c r="N653" s="82"/>
      <c r="O653" s="82"/>
      <c r="P653" s="82"/>
      <c r="Q653" s="82"/>
      <c r="R653" s="82"/>
      <c r="S653" s="82"/>
      <c r="T653" s="82"/>
      <c r="U653" s="82"/>
      <c r="V653" s="82"/>
      <c r="W653" s="82"/>
      <c r="X653" s="82"/>
      <c r="Y653" s="82"/>
      <c r="Z653" s="82"/>
      <c r="AA653" s="82"/>
      <c r="AB653" s="82"/>
      <c r="AC653" s="82"/>
    </row>
    <row r="654" spans="8:29" x14ac:dyDescent="0.25">
      <c r="H654" s="84"/>
      <c r="I654" s="215"/>
      <c r="J654" s="215"/>
      <c r="K654" s="215"/>
      <c r="L654" s="82"/>
      <c r="M654" s="82"/>
      <c r="N654" s="82"/>
      <c r="O654" s="82"/>
      <c r="P654" s="82"/>
      <c r="Q654" s="82"/>
      <c r="R654" s="82"/>
      <c r="S654" s="82"/>
      <c r="T654" s="82"/>
      <c r="U654" s="82"/>
      <c r="V654" s="82"/>
      <c r="W654" s="82"/>
      <c r="X654" s="82"/>
      <c r="Y654" s="82"/>
      <c r="Z654" s="82"/>
      <c r="AA654" s="82"/>
      <c r="AB654" s="82"/>
      <c r="AC654" s="82"/>
    </row>
    <row r="655" spans="8:29" x14ac:dyDescent="0.25">
      <c r="H655" s="84"/>
      <c r="I655" s="215"/>
      <c r="J655" s="215"/>
      <c r="K655" s="215"/>
      <c r="L655" s="82"/>
      <c r="M655" s="82"/>
      <c r="N655" s="82"/>
      <c r="O655" s="82"/>
      <c r="P655" s="82"/>
      <c r="Q655" s="82"/>
      <c r="R655" s="82"/>
      <c r="S655" s="82"/>
      <c r="T655" s="82"/>
      <c r="U655" s="82"/>
      <c r="V655" s="82"/>
      <c r="W655" s="82"/>
      <c r="X655" s="82"/>
      <c r="Y655" s="82"/>
      <c r="Z655" s="82"/>
      <c r="AA655" s="82"/>
      <c r="AB655" s="82"/>
      <c r="AC655" s="82"/>
    </row>
    <row r="656" spans="8:29" x14ac:dyDescent="0.25">
      <c r="H656" s="84"/>
      <c r="I656" s="215"/>
      <c r="J656" s="215"/>
      <c r="K656" s="215"/>
      <c r="L656" s="82"/>
      <c r="M656" s="82"/>
      <c r="N656" s="82"/>
      <c r="O656" s="82"/>
      <c r="P656" s="82"/>
      <c r="Q656" s="82"/>
      <c r="R656" s="82"/>
      <c r="S656" s="82"/>
      <c r="T656" s="82"/>
      <c r="U656" s="82"/>
      <c r="V656" s="82"/>
      <c r="W656" s="82"/>
      <c r="X656" s="82"/>
      <c r="Y656" s="82"/>
      <c r="Z656" s="82"/>
      <c r="AA656" s="82"/>
      <c r="AB656" s="82"/>
      <c r="AC656" s="82"/>
    </row>
    <row r="657" spans="8:29" x14ac:dyDescent="0.25">
      <c r="H657" s="84"/>
      <c r="I657" s="215"/>
      <c r="J657" s="215"/>
      <c r="K657" s="215"/>
      <c r="L657" s="82"/>
      <c r="M657" s="82"/>
      <c r="N657" s="82"/>
      <c r="O657" s="82"/>
      <c r="P657" s="82"/>
      <c r="Q657" s="82"/>
      <c r="R657" s="82"/>
      <c r="S657" s="82"/>
      <c r="T657" s="82"/>
      <c r="U657" s="82"/>
      <c r="V657" s="82"/>
      <c r="W657" s="82"/>
      <c r="X657" s="82"/>
      <c r="Y657" s="82"/>
      <c r="Z657" s="82"/>
      <c r="AA657" s="82"/>
      <c r="AB657" s="82"/>
      <c r="AC657" s="82"/>
    </row>
    <row r="658" spans="8:29" x14ac:dyDescent="0.25">
      <c r="H658" s="84"/>
      <c r="I658" s="215"/>
      <c r="J658" s="215"/>
      <c r="K658" s="215"/>
      <c r="L658" s="82"/>
      <c r="M658" s="82"/>
      <c r="N658" s="82"/>
      <c r="O658" s="82"/>
      <c r="P658" s="82"/>
      <c r="Q658" s="82"/>
      <c r="R658" s="82"/>
      <c r="S658" s="82"/>
      <c r="T658" s="82"/>
      <c r="U658" s="82"/>
      <c r="V658" s="82"/>
      <c r="W658" s="82"/>
      <c r="X658" s="82"/>
      <c r="Y658" s="82"/>
      <c r="Z658" s="82"/>
      <c r="AA658" s="82"/>
      <c r="AB658" s="82"/>
      <c r="AC658" s="82"/>
    </row>
    <row r="659" spans="8:29" x14ac:dyDescent="0.25">
      <c r="H659" s="84"/>
      <c r="I659" s="215"/>
      <c r="J659" s="215"/>
      <c r="K659" s="215"/>
      <c r="L659" s="82"/>
      <c r="M659" s="82"/>
      <c r="N659" s="82"/>
      <c r="O659" s="82"/>
      <c r="P659" s="82"/>
      <c r="Q659" s="82"/>
      <c r="R659" s="82"/>
      <c r="S659" s="82"/>
      <c r="T659" s="82"/>
      <c r="U659" s="82"/>
      <c r="V659" s="82"/>
      <c r="W659" s="82"/>
      <c r="X659" s="82"/>
      <c r="Y659" s="82"/>
      <c r="Z659" s="82"/>
      <c r="AA659" s="82"/>
      <c r="AB659" s="82"/>
      <c r="AC659" s="82"/>
    </row>
    <row r="660" spans="8:29" x14ac:dyDescent="0.25">
      <c r="H660" s="84"/>
      <c r="I660" s="215"/>
      <c r="J660" s="215"/>
      <c r="K660" s="215"/>
      <c r="L660" s="82"/>
      <c r="M660" s="82"/>
      <c r="N660" s="82"/>
      <c r="O660" s="82"/>
      <c r="P660" s="82"/>
      <c r="Q660" s="82"/>
      <c r="R660" s="82"/>
      <c r="S660" s="82"/>
      <c r="T660" s="82"/>
      <c r="U660" s="82"/>
      <c r="V660" s="82"/>
      <c r="W660" s="82"/>
      <c r="X660" s="82"/>
      <c r="Y660" s="82"/>
      <c r="Z660" s="82"/>
      <c r="AA660" s="82"/>
      <c r="AB660" s="82"/>
      <c r="AC660" s="82"/>
    </row>
    <row r="661" spans="8:29" x14ac:dyDescent="0.25">
      <c r="H661" s="84"/>
      <c r="I661" s="215"/>
      <c r="J661" s="215"/>
      <c r="K661" s="215"/>
      <c r="L661" s="82"/>
      <c r="M661" s="82"/>
      <c r="N661" s="82"/>
      <c r="O661" s="82"/>
      <c r="P661" s="82"/>
      <c r="Q661" s="82"/>
      <c r="R661" s="82"/>
      <c r="S661" s="82"/>
      <c r="T661" s="82"/>
      <c r="U661" s="82"/>
      <c r="V661" s="82"/>
      <c r="W661" s="82"/>
      <c r="X661" s="82"/>
      <c r="Y661" s="82"/>
      <c r="Z661" s="82"/>
      <c r="AA661" s="82"/>
      <c r="AB661" s="82"/>
      <c r="AC661" s="82"/>
    </row>
    <row r="662" spans="8:29" x14ac:dyDescent="0.25">
      <c r="H662" s="84"/>
      <c r="I662" s="215"/>
      <c r="J662" s="215"/>
      <c r="K662" s="215"/>
      <c r="L662" s="82"/>
      <c r="M662" s="82"/>
      <c r="N662" s="82"/>
      <c r="O662" s="82"/>
      <c r="P662" s="82"/>
      <c r="Q662" s="82"/>
      <c r="R662" s="82"/>
      <c r="S662" s="82"/>
      <c r="T662" s="82"/>
      <c r="U662" s="82"/>
      <c r="V662" s="82"/>
      <c r="W662" s="82"/>
      <c r="X662" s="82"/>
      <c r="Y662" s="82"/>
      <c r="Z662" s="82"/>
      <c r="AA662" s="82"/>
      <c r="AB662" s="82"/>
      <c r="AC662" s="82"/>
    </row>
    <row r="663" spans="8:29" x14ac:dyDescent="0.25">
      <c r="H663" s="84"/>
      <c r="I663" s="215"/>
      <c r="J663" s="215"/>
      <c r="K663" s="215"/>
      <c r="L663" s="82"/>
      <c r="M663" s="82"/>
      <c r="N663" s="82"/>
      <c r="O663" s="82"/>
      <c r="P663" s="82"/>
      <c r="Q663" s="82"/>
      <c r="R663" s="82"/>
      <c r="S663" s="82"/>
      <c r="T663" s="82"/>
      <c r="U663" s="82"/>
      <c r="V663" s="82"/>
      <c r="W663" s="82"/>
      <c r="X663" s="82"/>
      <c r="Y663" s="82"/>
      <c r="Z663" s="82"/>
      <c r="AA663" s="82"/>
      <c r="AB663" s="82"/>
      <c r="AC663" s="82"/>
    </row>
    <row r="664" spans="8:29" x14ac:dyDescent="0.25">
      <c r="H664" s="84"/>
      <c r="I664" s="215"/>
      <c r="J664" s="215"/>
      <c r="K664" s="215"/>
      <c r="L664" s="82"/>
      <c r="M664" s="82"/>
      <c r="N664" s="82"/>
      <c r="O664" s="82"/>
      <c r="P664" s="82"/>
      <c r="Q664" s="82"/>
      <c r="R664" s="82"/>
      <c r="S664" s="82"/>
      <c r="T664" s="82"/>
      <c r="U664" s="82"/>
      <c r="V664" s="82"/>
      <c r="W664" s="82"/>
      <c r="X664" s="82"/>
      <c r="Y664" s="82"/>
      <c r="Z664" s="82"/>
      <c r="AA664" s="82"/>
      <c r="AB664" s="82"/>
      <c r="AC664" s="82"/>
    </row>
    <row r="665" spans="8:29" x14ac:dyDescent="0.25">
      <c r="H665" s="84"/>
      <c r="I665" s="215"/>
      <c r="J665" s="215"/>
      <c r="K665" s="215"/>
      <c r="L665" s="82"/>
      <c r="M665" s="82"/>
      <c r="N665" s="82"/>
      <c r="O665" s="82"/>
      <c r="P665" s="82"/>
      <c r="Q665" s="82"/>
      <c r="R665" s="82"/>
      <c r="S665" s="82"/>
      <c r="T665" s="82"/>
      <c r="U665" s="82"/>
      <c r="V665" s="82"/>
      <c r="W665" s="82"/>
      <c r="X665" s="82"/>
      <c r="Y665" s="82"/>
      <c r="Z665" s="82"/>
      <c r="AA665" s="82"/>
      <c r="AB665" s="82"/>
      <c r="AC665" s="82"/>
    </row>
    <row r="666" spans="8:29" x14ac:dyDescent="0.25">
      <c r="H666" s="84"/>
      <c r="I666" s="215"/>
      <c r="J666" s="215"/>
      <c r="K666" s="215"/>
      <c r="L666" s="82"/>
      <c r="M666" s="82"/>
      <c r="N666" s="82"/>
      <c r="O666" s="82"/>
      <c r="P666" s="82"/>
      <c r="Q666" s="82"/>
      <c r="R666" s="82"/>
      <c r="S666" s="82"/>
      <c r="T666" s="82"/>
      <c r="U666" s="82"/>
      <c r="V666" s="82"/>
      <c r="W666" s="82"/>
      <c r="X666" s="82"/>
      <c r="Y666" s="82"/>
      <c r="Z666" s="82"/>
      <c r="AA666" s="82"/>
      <c r="AB666" s="82"/>
      <c r="AC666" s="82"/>
    </row>
    <row r="667" spans="8:29" x14ac:dyDescent="0.25">
      <c r="H667" s="84"/>
      <c r="I667" s="215"/>
      <c r="J667" s="215"/>
      <c r="K667" s="215"/>
      <c r="L667" s="82"/>
      <c r="M667" s="82"/>
      <c r="N667" s="82"/>
      <c r="O667" s="82"/>
      <c r="P667" s="82"/>
      <c r="Q667" s="82"/>
      <c r="R667" s="82"/>
      <c r="S667" s="82"/>
      <c r="T667" s="82"/>
      <c r="U667" s="82"/>
      <c r="V667" s="82"/>
      <c r="W667" s="82"/>
      <c r="X667" s="82"/>
      <c r="Y667" s="82"/>
      <c r="Z667" s="82"/>
      <c r="AA667" s="82"/>
      <c r="AB667" s="82"/>
      <c r="AC667" s="82"/>
    </row>
    <row r="668" spans="8:29" x14ac:dyDescent="0.25">
      <c r="H668" s="84"/>
      <c r="I668" s="215"/>
      <c r="J668" s="215"/>
      <c r="K668" s="215"/>
      <c r="L668" s="82"/>
      <c r="M668" s="82"/>
      <c r="N668" s="82"/>
      <c r="O668" s="82"/>
      <c r="P668" s="82"/>
      <c r="Q668" s="82"/>
      <c r="R668" s="82"/>
      <c r="S668" s="82"/>
      <c r="T668" s="82"/>
      <c r="U668" s="82"/>
      <c r="V668" s="82"/>
      <c r="W668" s="82"/>
      <c r="X668" s="82"/>
      <c r="Y668" s="82"/>
      <c r="Z668" s="82"/>
      <c r="AA668" s="82"/>
      <c r="AB668" s="82"/>
      <c r="AC668" s="82"/>
    </row>
    <row r="669" spans="8:29" x14ac:dyDescent="0.25">
      <c r="H669" s="84"/>
      <c r="I669" s="215"/>
      <c r="J669" s="215"/>
      <c r="K669" s="215"/>
      <c r="L669" s="82"/>
      <c r="M669" s="82"/>
      <c r="N669" s="82"/>
      <c r="O669" s="82"/>
      <c r="P669" s="82"/>
      <c r="Q669" s="82"/>
      <c r="R669" s="82"/>
      <c r="S669" s="82"/>
      <c r="T669" s="82"/>
      <c r="U669" s="82"/>
      <c r="V669" s="82"/>
      <c r="W669" s="82"/>
      <c r="X669" s="82"/>
      <c r="Y669" s="82"/>
      <c r="Z669" s="82"/>
      <c r="AA669" s="82"/>
      <c r="AB669" s="82"/>
      <c r="AC669" s="82"/>
    </row>
    <row r="670" spans="8:29" x14ac:dyDescent="0.25">
      <c r="H670" s="84"/>
      <c r="I670" s="215"/>
      <c r="J670" s="215"/>
      <c r="K670" s="215"/>
      <c r="L670" s="82"/>
      <c r="M670" s="82"/>
      <c r="N670" s="82"/>
      <c r="O670" s="82"/>
      <c r="P670" s="82"/>
      <c r="Q670" s="82"/>
      <c r="R670" s="82"/>
      <c r="S670" s="82"/>
      <c r="T670" s="82"/>
      <c r="U670" s="82"/>
      <c r="V670" s="82"/>
      <c r="W670" s="82"/>
      <c r="X670" s="82"/>
      <c r="Y670" s="82"/>
      <c r="Z670" s="82"/>
      <c r="AA670" s="82"/>
      <c r="AB670" s="82"/>
      <c r="AC670" s="82"/>
    </row>
    <row r="671" spans="8:29" x14ac:dyDescent="0.25">
      <c r="H671" s="84"/>
      <c r="I671" s="215"/>
      <c r="J671" s="215"/>
      <c r="K671" s="215"/>
      <c r="L671" s="82"/>
      <c r="M671" s="82"/>
      <c r="N671" s="82"/>
      <c r="O671" s="82"/>
      <c r="P671" s="82"/>
      <c r="Q671" s="82"/>
      <c r="R671" s="82"/>
      <c r="S671" s="82"/>
      <c r="T671" s="82"/>
      <c r="U671" s="82"/>
      <c r="V671" s="82"/>
      <c r="W671" s="82"/>
      <c r="X671" s="82"/>
      <c r="Y671" s="82"/>
      <c r="Z671" s="82"/>
      <c r="AA671" s="82"/>
      <c r="AB671" s="82"/>
      <c r="AC671" s="82"/>
    </row>
    <row r="672" spans="8:29" x14ac:dyDescent="0.25">
      <c r="H672" s="84"/>
      <c r="I672" s="215"/>
      <c r="J672" s="215"/>
      <c r="K672" s="215"/>
      <c r="L672" s="82"/>
      <c r="M672" s="82"/>
      <c r="N672" s="82"/>
      <c r="O672" s="82"/>
      <c r="P672" s="82"/>
      <c r="Q672" s="82"/>
      <c r="R672" s="82"/>
      <c r="S672" s="82"/>
      <c r="T672" s="82"/>
      <c r="U672" s="82"/>
      <c r="V672" s="82"/>
      <c r="W672" s="82"/>
      <c r="X672" s="82"/>
      <c r="Y672" s="82"/>
      <c r="Z672" s="82"/>
      <c r="AA672" s="82"/>
      <c r="AB672" s="82"/>
      <c r="AC672" s="82"/>
    </row>
    <row r="673" spans="8:29" x14ac:dyDescent="0.25">
      <c r="H673" s="84"/>
      <c r="I673" s="215"/>
      <c r="J673" s="215"/>
      <c r="K673" s="215"/>
      <c r="L673" s="82"/>
      <c r="M673" s="82"/>
      <c r="N673" s="82"/>
      <c r="O673" s="82"/>
      <c r="P673" s="82"/>
      <c r="Q673" s="82"/>
      <c r="R673" s="82"/>
      <c r="S673" s="82"/>
      <c r="T673" s="82"/>
      <c r="U673" s="82"/>
      <c r="V673" s="82"/>
      <c r="W673" s="82"/>
      <c r="X673" s="82"/>
      <c r="Y673" s="82"/>
      <c r="Z673" s="82"/>
      <c r="AA673" s="82"/>
      <c r="AB673" s="82"/>
      <c r="AC673" s="82"/>
    </row>
    <row r="674" spans="8:29" x14ac:dyDescent="0.25">
      <c r="H674" s="84"/>
      <c r="I674" s="215"/>
      <c r="J674" s="215"/>
      <c r="K674" s="215"/>
      <c r="L674" s="82"/>
      <c r="M674" s="82"/>
      <c r="N674" s="82"/>
      <c r="O674" s="82"/>
      <c r="P674" s="82"/>
      <c r="Q674" s="82"/>
      <c r="R674" s="82"/>
      <c r="S674" s="82"/>
      <c r="T674" s="82"/>
      <c r="U674" s="82"/>
      <c r="V674" s="82"/>
      <c r="W674" s="82"/>
      <c r="X674" s="82"/>
      <c r="Y674" s="82"/>
      <c r="Z674" s="82"/>
      <c r="AA674" s="82"/>
      <c r="AB674" s="82"/>
      <c r="AC674" s="82"/>
    </row>
    <row r="675" spans="8:29" x14ac:dyDescent="0.25">
      <c r="H675" s="84"/>
      <c r="I675" s="215"/>
      <c r="J675" s="215"/>
      <c r="K675" s="215"/>
      <c r="L675" s="82"/>
      <c r="M675" s="82"/>
      <c r="N675" s="82"/>
      <c r="O675" s="82"/>
      <c r="P675" s="82"/>
      <c r="Q675" s="82"/>
      <c r="R675" s="82"/>
      <c r="S675" s="82"/>
      <c r="T675" s="82"/>
      <c r="U675" s="82"/>
      <c r="V675" s="82"/>
      <c r="W675" s="82"/>
      <c r="X675" s="82"/>
      <c r="Y675" s="82"/>
      <c r="Z675" s="82"/>
      <c r="AA675" s="82"/>
      <c r="AB675" s="82"/>
      <c r="AC675" s="82"/>
    </row>
    <row r="676" spans="8:29" x14ac:dyDescent="0.25">
      <c r="H676" s="84"/>
      <c r="I676" s="215"/>
      <c r="J676" s="215"/>
      <c r="K676" s="215"/>
      <c r="L676" s="82"/>
      <c r="M676" s="82"/>
      <c r="N676" s="82"/>
      <c r="O676" s="82"/>
      <c r="P676" s="82"/>
      <c r="Q676" s="82"/>
      <c r="R676" s="82"/>
      <c r="S676" s="82"/>
      <c r="T676" s="82"/>
      <c r="U676" s="82"/>
      <c r="V676" s="82"/>
      <c r="W676" s="82"/>
      <c r="X676" s="82"/>
      <c r="Y676" s="82"/>
      <c r="Z676" s="82"/>
      <c r="AA676" s="82"/>
      <c r="AB676" s="82"/>
      <c r="AC676" s="82"/>
    </row>
    <row r="677" spans="8:29" x14ac:dyDescent="0.25">
      <c r="H677" s="84"/>
      <c r="I677" s="215"/>
      <c r="J677" s="215"/>
      <c r="K677" s="215"/>
      <c r="L677" s="82"/>
      <c r="M677" s="82"/>
      <c r="N677" s="82"/>
      <c r="O677" s="82"/>
      <c r="P677" s="82"/>
      <c r="Q677" s="82"/>
      <c r="R677" s="82"/>
      <c r="S677" s="82"/>
      <c r="T677" s="82"/>
      <c r="U677" s="82"/>
      <c r="V677" s="82"/>
      <c r="W677" s="82"/>
      <c r="X677" s="82"/>
      <c r="Y677" s="82"/>
      <c r="Z677" s="82"/>
      <c r="AA677" s="82"/>
      <c r="AB677" s="82"/>
      <c r="AC677" s="82"/>
    </row>
    <row r="678" spans="8:29" x14ac:dyDescent="0.25">
      <c r="H678" s="84"/>
      <c r="I678" s="215"/>
      <c r="J678" s="215"/>
      <c r="K678" s="215"/>
      <c r="L678" s="82"/>
      <c r="M678" s="82"/>
      <c r="N678" s="82"/>
      <c r="O678" s="82"/>
      <c r="P678" s="82"/>
      <c r="Q678" s="82"/>
      <c r="R678" s="82"/>
      <c r="S678" s="82"/>
      <c r="T678" s="82"/>
      <c r="U678" s="82"/>
      <c r="V678" s="82"/>
      <c r="W678" s="82"/>
      <c r="X678" s="82"/>
      <c r="Y678" s="82"/>
      <c r="Z678" s="82"/>
      <c r="AA678" s="82"/>
      <c r="AB678" s="82"/>
      <c r="AC678" s="82"/>
    </row>
    <row r="679" spans="8:29" x14ac:dyDescent="0.25">
      <c r="H679" s="84"/>
      <c r="I679" s="215"/>
      <c r="J679" s="215"/>
      <c r="K679" s="215"/>
      <c r="L679" s="82"/>
      <c r="M679" s="82"/>
      <c r="N679" s="82"/>
      <c r="O679" s="82"/>
      <c r="P679" s="82"/>
      <c r="Q679" s="82"/>
      <c r="R679" s="82"/>
      <c r="S679" s="82"/>
      <c r="T679" s="82"/>
      <c r="U679" s="82"/>
      <c r="V679" s="82"/>
      <c r="W679" s="82"/>
      <c r="X679" s="82"/>
      <c r="Y679" s="82"/>
      <c r="Z679" s="82"/>
      <c r="AA679" s="82"/>
      <c r="AB679" s="82"/>
      <c r="AC679" s="82"/>
    </row>
    <row r="680" spans="8:29" x14ac:dyDescent="0.25">
      <c r="H680" s="84"/>
      <c r="I680" s="215"/>
      <c r="J680" s="215"/>
      <c r="K680" s="215"/>
      <c r="L680" s="82"/>
      <c r="M680" s="82"/>
      <c r="N680" s="82"/>
      <c r="O680" s="82"/>
      <c r="P680" s="82"/>
      <c r="Q680" s="82"/>
      <c r="R680" s="82"/>
      <c r="S680" s="82"/>
      <c r="T680" s="82"/>
      <c r="U680" s="82"/>
      <c r="V680" s="82"/>
      <c r="W680" s="82"/>
      <c r="X680" s="82"/>
      <c r="Y680" s="82"/>
      <c r="Z680" s="82"/>
      <c r="AA680" s="82"/>
      <c r="AB680" s="82"/>
      <c r="AC680" s="82"/>
    </row>
    <row r="681" spans="8:29" x14ac:dyDescent="0.25">
      <c r="H681" s="84"/>
      <c r="I681" s="215"/>
      <c r="J681" s="215"/>
      <c r="K681" s="215"/>
      <c r="L681" s="82"/>
      <c r="M681" s="82"/>
      <c r="N681" s="82"/>
      <c r="O681" s="82"/>
      <c r="P681" s="82"/>
      <c r="Q681" s="82"/>
      <c r="R681" s="82"/>
      <c r="S681" s="82"/>
      <c r="T681" s="82"/>
      <c r="U681" s="82"/>
      <c r="V681" s="82"/>
      <c r="W681" s="82"/>
      <c r="X681" s="82"/>
      <c r="Y681" s="82"/>
      <c r="Z681" s="82"/>
      <c r="AA681" s="82"/>
      <c r="AB681" s="82"/>
      <c r="AC681" s="82"/>
    </row>
    <row r="682" spans="8:29" x14ac:dyDescent="0.25">
      <c r="H682" s="84"/>
      <c r="I682" s="215"/>
      <c r="J682" s="215"/>
      <c r="K682" s="215"/>
      <c r="L682" s="82"/>
      <c r="M682" s="82"/>
      <c r="N682" s="82"/>
      <c r="O682" s="82"/>
      <c r="P682" s="82"/>
      <c r="Q682" s="82"/>
      <c r="R682" s="82"/>
      <c r="S682" s="82"/>
      <c r="T682" s="82"/>
      <c r="U682" s="82"/>
      <c r="V682" s="82"/>
      <c r="W682" s="82"/>
      <c r="X682" s="82"/>
      <c r="Y682" s="82"/>
      <c r="Z682" s="82"/>
      <c r="AA682" s="82"/>
      <c r="AB682" s="82"/>
      <c r="AC682" s="82"/>
    </row>
    <row r="683" spans="8:29" x14ac:dyDescent="0.25">
      <c r="H683" s="84"/>
      <c r="I683" s="215"/>
      <c r="J683" s="215"/>
      <c r="K683" s="215"/>
      <c r="L683" s="82"/>
      <c r="M683" s="82"/>
      <c r="N683" s="82"/>
      <c r="O683" s="82"/>
      <c r="P683" s="82"/>
      <c r="Q683" s="82"/>
      <c r="R683" s="82"/>
      <c r="S683" s="82"/>
      <c r="T683" s="82"/>
      <c r="U683" s="82"/>
      <c r="V683" s="82"/>
      <c r="W683" s="82"/>
      <c r="X683" s="82"/>
      <c r="Y683" s="82"/>
      <c r="Z683" s="82"/>
      <c r="AA683" s="82"/>
      <c r="AB683" s="82"/>
      <c r="AC683" s="82"/>
    </row>
    <row r="684" spans="8:29" x14ac:dyDescent="0.25">
      <c r="H684" s="84"/>
      <c r="I684" s="215"/>
      <c r="J684" s="215"/>
      <c r="K684" s="215"/>
      <c r="L684" s="82"/>
      <c r="M684" s="82"/>
      <c r="N684" s="82"/>
      <c r="O684" s="82"/>
      <c r="P684" s="82"/>
      <c r="Q684" s="82"/>
      <c r="R684" s="82"/>
      <c r="S684" s="82"/>
      <c r="T684" s="82"/>
      <c r="U684" s="82"/>
      <c r="V684" s="82"/>
      <c r="W684" s="82"/>
      <c r="X684" s="82"/>
      <c r="Y684" s="82"/>
      <c r="Z684" s="82"/>
      <c r="AA684" s="82"/>
      <c r="AB684" s="82"/>
      <c r="AC684" s="82"/>
    </row>
    <row r="685" spans="8:29" x14ac:dyDescent="0.25">
      <c r="H685" s="84"/>
      <c r="I685" s="215"/>
      <c r="J685" s="215"/>
      <c r="K685" s="215"/>
      <c r="L685" s="82"/>
      <c r="M685" s="82"/>
      <c r="N685" s="82"/>
      <c r="O685" s="82"/>
      <c r="P685" s="82"/>
      <c r="Q685" s="82"/>
      <c r="R685" s="82"/>
      <c r="S685" s="82"/>
      <c r="T685" s="82"/>
      <c r="U685" s="82"/>
      <c r="V685" s="82"/>
      <c r="W685" s="82"/>
      <c r="X685" s="82"/>
      <c r="Y685" s="82"/>
      <c r="Z685" s="82"/>
      <c r="AA685" s="82"/>
      <c r="AB685" s="82"/>
      <c r="AC685" s="82"/>
    </row>
    <row r="686" spans="8:29" x14ac:dyDescent="0.25">
      <c r="H686" s="84"/>
      <c r="I686" s="215"/>
      <c r="J686" s="215"/>
      <c r="K686" s="215"/>
      <c r="L686" s="82"/>
      <c r="M686" s="82"/>
      <c r="N686" s="82"/>
      <c r="O686" s="82"/>
      <c r="P686" s="82"/>
      <c r="Q686" s="82"/>
      <c r="R686" s="82"/>
      <c r="S686" s="82"/>
      <c r="T686" s="82"/>
      <c r="U686" s="82"/>
      <c r="V686" s="82"/>
      <c r="W686" s="82"/>
      <c r="X686" s="82"/>
      <c r="Y686" s="82"/>
      <c r="Z686" s="82"/>
      <c r="AA686" s="82"/>
      <c r="AB686" s="82"/>
      <c r="AC686" s="82"/>
    </row>
    <row r="687" spans="8:29" x14ac:dyDescent="0.25">
      <c r="H687" s="84"/>
      <c r="I687" s="215"/>
      <c r="J687" s="215"/>
      <c r="K687" s="215"/>
      <c r="L687" s="82"/>
      <c r="M687" s="82"/>
      <c r="N687" s="82"/>
      <c r="O687" s="82"/>
      <c r="P687" s="82"/>
      <c r="Q687" s="82"/>
      <c r="R687" s="82"/>
      <c r="S687" s="82"/>
      <c r="T687" s="82"/>
      <c r="U687" s="82"/>
      <c r="V687" s="82"/>
      <c r="W687" s="82"/>
      <c r="X687" s="82"/>
      <c r="Y687" s="82"/>
      <c r="Z687" s="82"/>
      <c r="AA687" s="82"/>
      <c r="AB687" s="82"/>
      <c r="AC687" s="82"/>
    </row>
    <row r="688" spans="8:29" x14ac:dyDescent="0.25">
      <c r="H688" s="84"/>
      <c r="I688" s="215"/>
      <c r="J688" s="215"/>
      <c r="K688" s="215"/>
      <c r="L688" s="82"/>
      <c r="M688" s="82"/>
      <c r="N688" s="82"/>
      <c r="O688" s="82"/>
      <c r="P688" s="82"/>
      <c r="Q688" s="82"/>
      <c r="R688" s="82"/>
      <c r="S688" s="82"/>
      <c r="T688" s="82"/>
      <c r="U688" s="82"/>
      <c r="V688" s="82"/>
      <c r="W688" s="82"/>
      <c r="X688" s="82"/>
      <c r="Y688" s="82"/>
      <c r="Z688" s="82"/>
      <c r="AA688" s="82"/>
      <c r="AB688" s="82"/>
      <c r="AC688" s="82"/>
    </row>
    <row r="689" spans="8:29" x14ac:dyDescent="0.25">
      <c r="H689" s="84"/>
      <c r="I689" s="215"/>
      <c r="J689" s="215"/>
      <c r="K689" s="215"/>
      <c r="L689" s="82"/>
      <c r="M689" s="82"/>
      <c r="N689" s="82"/>
      <c r="O689" s="82"/>
      <c r="P689" s="82"/>
      <c r="Q689" s="82"/>
      <c r="R689" s="82"/>
      <c r="S689" s="82"/>
      <c r="T689" s="82"/>
      <c r="U689" s="82"/>
      <c r="V689" s="82"/>
      <c r="W689" s="82"/>
      <c r="X689" s="82"/>
      <c r="Y689" s="82"/>
      <c r="Z689" s="82"/>
      <c r="AA689" s="82"/>
      <c r="AB689" s="82"/>
      <c r="AC689" s="82"/>
    </row>
    <row r="690" spans="8:29" x14ac:dyDescent="0.25">
      <c r="H690" s="84"/>
      <c r="I690" s="215"/>
      <c r="J690" s="215"/>
      <c r="K690" s="215"/>
      <c r="L690" s="82"/>
      <c r="M690" s="82"/>
      <c r="N690" s="82"/>
      <c r="O690" s="82"/>
      <c r="P690" s="82"/>
      <c r="Q690" s="82"/>
      <c r="R690" s="82"/>
      <c r="S690" s="82"/>
      <c r="T690" s="82"/>
      <c r="U690" s="82"/>
      <c r="V690" s="82"/>
      <c r="W690" s="82"/>
      <c r="X690" s="82"/>
      <c r="Y690" s="82"/>
      <c r="Z690" s="82"/>
      <c r="AA690" s="82"/>
      <c r="AB690" s="82"/>
      <c r="AC690" s="82"/>
    </row>
    <row r="691" spans="8:29" x14ac:dyDescent="0.25">
      <c r="H691" s="84"/>
      <c r="I691" s="215"/>
      <c r="J691" s="215"/>
      <c r="K691" s="215"/>
      <c r="L691" s="82"/>
      <c r="M691" s="82"/>
      <c r="N691" s="82"/>
      <c r="O691" s="82"/>
      <c r="P691" s="82"/>
      <c r="Q691" s="82"/>
      <c r="R691" s="82"/>
      <c r="S691" s="82"/>
      <c r="T691" s="82"/>
      <c r="U691" s="82"/>
      <c r="V691" s="82"/>
      <c r="W691" s="82"/>
      <c r="X691" s="82"/>
      <c r="Y691" s="82"/>
      <c r="Z691" s="82"/>
      <c r="AA691" s="82"/>
      <c r="AB691" s="82"/>
      <c r="AC691" s="82"/>
    </row>
    <row r="692" spans="8:29" x14ac:dyDescent="0.25">
      <c r="H692" s="84"/>
      <c r="I692" s="215"/>
      <c r="J692" s="215"/>
      <c r="K692" s="215"/>
      <c r="L692" s="82"/>
      <c r="M692" s="82"/>
      <c r="N692" s="82"/>
      <c r="O692" s="82"/>
      <c r="P692" s="82"/>
      <c r="Q692" s="82"/>
      <c r="R692" s="82"/>
      <c r="S692" s="82"/>
      <c r="T692" s="82"/>
      <c r="U692" s="82"/>
      <c r="V692" s="82"/>
      <c r="W692" s="82"/>
      <c r="X692" s="82"/>
      <c r="Y692" s="82"/>
      <c r="Z692" s="82"/>
      <c r="AA692" s="82"/>
      <c r="AB692" s="82"/>
      <c r="AC692" s="82"/>
    </row>
    <row r="693" spans="8:29" x14ac:dyDescent="0.25">
      <c r="H693" s="84"/>
      <c r="I693" s="215"/>
      <c r="J693" s="215"/>
      <c r="K693" s="215"/>
      <c r="L693" s="82"/>
      <c r="M693" s="82"/>
      <c r="N693" s="82"/>
      <c r="O693" s="82"/>
      <c r="P693" s="82"/>
      <c r="Q693" s="82"/>
      <c r="R693" s="82"/>
      <c r="S693" s="82"/>
      <c r="T693" s="82"/>
      <c r="U693" s="82"/>
      <c r="V693" s="82"/>
      <c r="W693" s="82"/>
      <c r="X693" s="82"/>
      <c r="Y693" s="82"/>
      <c r="Z693" s="82"/>
      <c r="AA693" s="82"/>
      <c r="AB693" s="82"/>
      <c r="AC693" s="82"/>
    </row>
    <row r="694" spans="8:29" x14ac:dyDescent="0.25">
      <c r="H694" s="84"/>
      <c r="I694" s="215"/>
      <c r="J694" s="215"/>
      <c r="K694" s="215"/>
      <c r="L694" s="82"/>
      <c r="M694" s="82"/>
      <c r="N694" s="82"/>
      <c r="O694" s="82"/>
      <c r="P694" s="82"/>
      <c r="Q694" s="82"/>
      <c r="R694" s="82"/>
      <c r="S694" s="82"/>
      <c r="T694" s="82"/>
      <c r="U694" s="82"/>
      <c r="V694" s="82"/>
      <c r="W694" s="82"/>
      <c r="X694" s="82"/>
      <c r="Y694" s="82"/>
      <c r="Z694" s="82"/>
      <c r="AA694" s="82"/>
      <c r="AB694" s="82"/>
      <c r="AC694" s="82"/>
    </row>
    <row r="695" spans="8:29" x14ac:dyDescent="0.25">
      <c r="H695" s="84"/>
      <c r="I695" s="215"/>
      <c r="J695" s="215"/>
      <c r="K695" s="215"/>
      <c r="L695" s="82"/>
      <c r="M695" s="82"/>
      <c r="N695" s="82"/>
      <c r="O695" s="82"/>
      <c r="P695" s="82"/>
      <c r="Q695" s="82"/>
      <c r="R695" s="82"/>
      <c r="S695" s="82"/>
      <c r="T695" s="82"/>
      <c r="U695" s="82"/>
      <c r="V695" s="82"/>
      <c r="W695" s="82"/>
      <c r="X695" s="82"/>
      <c r="Y695" s="82"/>
      <c r="Z695" s="82"/>
      <c r="AA695" s="82"/>
      <c r="AB695" s="82"/>
      <c r="AC695" s="82"/>
    </row>
    <row r="696" spans="8:29" x14ac:dyDescent="0.25">
      <c r="H696" s="84"/>
      <c r="I696" s="215"/>
      <c r="J696" s="215"/>
      <c r="K696" s="215"/>
      <c r="L696" s="82"/>
      <c r="M696" s="82"/>
      <c r="N696" s="82"/>
      <c r="O696" s="82"/>
      <c r="P696" s="82"/>
      <c r="Q696" s="82"/>
      <c r="R696" s="82"/>
      <c r="S696" s="82"/>
      <c r="T696" s="82"/>
      <c r="U696" s="82"/>
      <c r="V696" s="82"/>
      <c r="W696" s="82"/>
      <c r="X696" s="82"/>
      <c r="Y696" s="82"/>
      <c r="Z696" s="82"/>
      <c r="AA696" s="82"/>
      <c r="AB696" s="82"/>
      <c r="AC696" s="82"/>
    </row>
    <row r="697" spans="8:29" x14ac:dyDescent="0.25">
      <c r="H697" s="84"/>
      <c r="I697" s="215"/>
      <c r="J697" s="215"/>
      <c r="K697" s="215"/>
      <c r="L697" s="82"/>
      <c r="M697" s="82"/>
      <c r="N697" s="82"/>
      <c r="O697" s="82"/>
      <c r="P697" s="82"/>
      <c r="Q697" s="82"/>
      <c r="R697" s="82"/>
      <c r="S697" s="82"/>
      <c r="T697" s="82"/>
      <c r="U697" s="82"/>
      <c r="V697" s="82"/>
      <c r="W697" s="82"/>
      <c r="X697" s="82"/>
      <c r="Y697" s="82"/>
      <c r="Z697" s="82"/>
      <c r="AA697" s="82"/>
      <c r="AB697" s="82"/>
      <c r="AC697" s="82"/>
    </row>
    <row r="698" spans="8:29" x14ac:dyDescent="0.25">
      <c r="H698" s="84"/>
      <c r="I698" s="215"/>
      <c r="J698" s="215"/>
      <c r="K698" s="215"/>
      <c r="L698" s="82"/>
      <c r="M698" s="82"/>
      <c r="N698" s="82"/>
      <c r="O698" s="82"/>
      <c r="P698" s="82"/>
      <c r="Q698" s="82"/>
      <c r="R698" s="82"/>
      <c r="S698" s="82"/>
      <c r="T698" s="82"/>
      <c r="U698" s="82"/>
      <c r="V698" s="82"/>
      <c r="W698" s="82"/>
      <c r="X698" s="82"/>
      <c r="Y698" s="82"/>
      <c r="Z698" s="82"/>
      <c r="AA698" s="82"/>
      <c r="AB698" s="82"/>
      <c r="AC698" s="82"/>
    </row>
    <row r="699" spans="8:29" x14ac:dyDescent="0.25">
      <c r="H699" s="84"/>
      <c r="I699" s="215"/>
      <c r="J699" s="215"/>
      <c r="K699" s="215"/>
      <c r="L699" s="82"/>
      <c r="M699" s="82"/>
      <c r="N699" s="82"/>
      <c r="O699" s="82"/>
      <c r="P699" s="82"/>
      <c r="Q699" s="82"/>
      <c r="R699" s="82"/>
      <c r="S699" s="82"/>
      <c r="T699" s="82"/>
      <c r="U699" s="82"/>
      <c r="V699" s="82"/>
      <c r="W699" s="82"/>
      <c r="X699" s="82"/>
      <c r="Y699" s="82"/>
      <c r="Z699" s="82"/>
      <c r="AA699" s="82"/>
      <c r="AB699" s="82"/>
      <c r="AC699" s="82"/>
    </row>
    <row r="700" spans="8:29" x14ac:dyDescent="0.25">
      <c r="H700" s="84"/>
      <c r="I700" s="215"/>
      <c r="J700" s="215"/>
      <c r="K700" s="215"/>
      <c r="L700" s="82"/>
      <c r="M700" s="82"/>
      <c r="N700" s="82"/>
      <c r="O700" s="82"/>
      <c r="P700" s="82"/>
      <c r="Q700" s="82"/>
      <c r="R700" s="82"/>
      <c r="S700" s="82"/>
      <c r="T700" s="82"/>
      <c r="U700" s="82"/>
      <c r="V700" s="82"/>
      <c r="W700" s="82"/>
      <c r="X700" s="82"/>
      <c r="Y700" s="82"/>
      <c r="Z700" s="82"/>
      <c r="AA700" s="82"/>
      <c r="AB700" s="82"/>
      <c r="AC700" s="82"/>
    </row>
    <row r="701" spans="8:29" x14ac:dyDescent="0.25">
      <c r="H701" s="84"/>
      <c r="I701" s="215"/>
      <c r="J701" s="215"/>
      <c r="K701" s="215"/>
      <c r="L701" s="82"/>
      <c r="M701" s="82"/>
      <c r="N701" s="82"/>
      <c r="O701" s="82"/>
      <c r="P701" s="82"/>
      <c r="Q701" s="82"/>
      <c r="R701" s="82"/>
      <c r="S701" s="82"/>
      <c r="T701" s="82"/>
      <c r="U701" s="82"/>
      <c r="V701" s="82"/>
      <c r="W701" s="82"/>
      <c r="X701" s="82"/>
      <c r="Y701" s="82"/>
      <c r="Z701" s="82"/>
      <c r="AA701" s="82"/>
      <c r="AB701" s="82"/>
      <c r="AC701" s="82"/>
    </row>
    <row r="702" spans="8:29" x14ac:dyDescent="0.25">
      <c r="H702" s="84"/>
      <c r="I702" s="215"/>
      <c r="J702" s="215"/>
      <c r="K702" s="215"/>
      <c r="L702" s="82"/>
      <c r="M702" s="82"/>
      <c r="N702" s="82"/>
      <c r="O702" s="82"/>
      <c r="P702" s="82"/>
      <c r="Q702" s="82"/>
      <c r="R702" s="82"/>
      <c r="S702" s="82"/>
      <c r="T702" s="82"/>
      <c r="U702" s="82"/>
      <c r="V702" s="82"/>
      <c r="W702" s="82"/>
      <c r="X702" s="82"/>
      <c r="Y702" s="82"/>
      <c r="Z702" s="82"/>
      <c r="AA702" s="82"/>
      <c r="AB702" s="82"/>
      <c r="AC702" s="82"/>
    </row>
    <row r="703" spans="8:29" x14ac:dyDescent="0.25">
      <c r="H703" s="84"/>
      <c r="I703" s="215"/>
      <c r="J703" s="215"/>
      <c r="K703" s="215"/>
      <c r="L703" s="82"/>
      <c r="M703" s="82"/>
      <c r="N703" s="82"/>
      <c r="O703" s="82"/>
      <c r="P703" s="82"/>
      <c r="Q703" s="82"/>
      <c r="R703" s="82"/>
      <c r="S703" s="82"/>
      <c r="T703" s="82"/>
      <c r="U703" s="82"/>
      <c r="V703" s="82"/>
      <c r="W703" s="82"/>
      <c r="X703" s="82"/>
      <c r="Y703" s="82"/>
      <c r="Z703" s="82"/>
      <c r="AA703" s="82"/>
      <c r="AB703" s="82"/>
      <c r="AC703" s="82"/>
    </row>
    <row r="704" spans="8:29" x14ac:dyDescent="0.25">
      <c r="H704" s="84"/>
      <c r="I704" s="215"/>
      <c r="J704" s="215"/>
      <c r="K704" s="215"/>
      <c r="L704" s="82"/>
      <c r="M704" s="82"/>
      <c r="N704" s="82"/>
      <c r="O704" s="82"/>
      <c r="P704" s="82"/>
      <c r="Q704" s="82"/>
      <c r="R704" s="82"/>
      <c r="S704" s="82"/>
      <c r="T704" s="82"/>
      <c r="U704" s="82"/>
      <c r="V704" s="82"/>
      <c r="W704" s="82"/>
      <c r="X704" s="82"/>
      <c r="Y704" s="82"/>
      <c r="Z704" s="82"/>
      <c r="AA704" s="82"/>
      <c r="AB704" s="82"/>
      <c r="AC704" s="82"/>
    </row>
    <row r="705" spans="8:29" x14ac:dyDescent="0.25">
      <c r="H705" s="84"/>
      <c r="I705" s="215"/>
      <c r="J705" s="215"/>
      <c r="K705" s="215"/>
      <c r="L705" s="82"/>
      <c r="M705" s="82"/>
      <c r="N705" s="82"/>
      <c r="O705" s="82"/>
      <c r="P705" s="82"/>
      <c r="Q705" s="82"/>
      <c r="R705" s="82"/>
      <c r="S705" s="82"/>
      <c r="T705" s="82"/>
      <c r="U705" s="82"/>
      <c r="V705" s="82"/>
      <c r="W705" s="82"/>
      <c r="X705" s="82"/>
      <c r="Y705" s="82"/>
      <c r="Z705" s="82"/>
      <c r="AA705" s="82"/>
      <c r="AB705" s="82"/>
      <c r="AC705" s="82"/>
    </row>
    <row r="706" spans="8:29" x14ac:dyDescent="0.25">
      <c r="H706" s="84"/>
      <c r="I706" s="215"/>
      <c r="J706" s="215"/>
      <c r="K706" s="215"/>
      <c r="L706" s="82"/>
      <c r="M706" s="82"/>
      <c r="N706" s="82"/>
      <c r="O706" s="82"/>
      <c r="P706" s="82"/>
      <c r="Q706" s="82"/>
      <c r="R706" s="82"/>
      <c r="S706" s="82"/>
      <c r="T706" s="82"/>
      <c r="U706" s="82"/>
      <c r="V706" s="82"/>
      <c r="W706" s="82"/>
      <c r="X706" s="82"/>
      <c r="Y706" s="82"/>
      <c r="Z706" s="82"/>
      <c r="AA706" s="82"/>
      <c r="AB706" s="82"/>
      <c r="AC706" s="82"/>
    </row>
    <row r="707" spans="8:29" x14ac:dyDescent="0.25">
      <c r="H707" s="84"/>
      <c r="I707" s="215"/>
      <c r="J707" s="215"/>
      <c r="K707" s="215"/>
      <c r="L707" s="82"/>
      <c r="M707" s="82"/>
      <c r="N707" s="82"/>
      <c r="O707" s="82"/>
      <c r="P707" s="82"/>
      <c r="Q707" s="82"/>
      <c r="R707" s="82"/>
      <c r="S707" s="82"/>
      <c r="T707" s="82"/>
      <c r="U707" s="82"/>
      <c r="V707" s="82"/>
      <c r="W707" s="82"/>
      <c r="X707" s="82"/>
      <c r="Y707" s="82"/>
      <c r="Z707" s="82"/>
      <c r="AA707" s="82"/>
      <c r="AB707" s="82"/>
      <c r="AC707" s="82"/>
    </row>
    <row r="708" spans="8:29" x14ac:dyDescent="0.25">
      <c r="H708" s="84"/>
      <c r="I708" s="215"/>
      <c r="J708" s="215"/>
      <c r="K708" s="215"/>
      <c r="L708" s="82"/>
      <c r="M708" s="82"/>
      <c r="N708" s="82"/>
      <c r="O708" s="82"/>
      <c r="P708" s="82"/>
      <c r="Q708" s="82"/>
      <c r="R708" s="82"/>
      <c r="S708" s="82"/>
      <c r="T708" s="82"/>
      <c r="U708" s="82"/>
      <c r="V708" s="82"/>
      <c r="W708" s="82"/>
      <c r="X708" s="82"/>
      <c r="Y708" s="82"/>
      <c r="Z708" s="82"/>
      <c r="AA708" s="82"/>
      <c r="AB708" s="82"/>
      <c r="AC708" s="82"/>
    </row>
    <row r="709" spans="8:29" x14ac:dyDescent="0.25">
      <c r="H709" s="84"/>
      <c r="I709" s="215"/>
      <c r="J709" s="215"/>
      <c r="K709" s="215"/>
      <c r="L709" s="82"/>
      <c r="M709" s="82"/>
      <c r="N709" s="82"/>
      <c r="O709" s="82"/>
      <c r="P709" s="82"/>
      <c r="Q709" s="82"/>
      <c r="R709" s="82"/>
      <c r="S709" s="82"/>
      <c r="T709" s="82"/>
      <c r="U709" s="82"/>
      <c r="V709" s="82"/>
      <c r="W709" s="82"/>
      <c r="X709" s="82"/>
      <c r="Y709" s="82"/>
      <c r="Z709" s="82"/>
      <c r="AA709" s="82"/>
      <c r="AB709" s="82"/>
      <c r="AC709" s="82"/>
    </row>
    <row r="710" spans="8:29" x14ac:dyDescent="0.25">
      <c r="H710" s="84"/>
      <c r="I710" s="215"/>
      <c r="J710" s="215"/>
      <c r="K710" s="215"/>
      <c r="L710" s="82"/>
      <c r="M710" s="82"/>
      <c r="N710" s="82"/>
      <c r="O710" s="82"/>
      <c r="P710" s="82"/>
      <c r="Q710" s="82"/>
      <c r="R710" s="82"/>
      <c r="S710" s="82"/>
      <c r="T710" s="82"/>
      <c r="U710" s="82"/>
      <c r="V710" s="82"/>
      <c r="W710" s="82"/>
      <c r="X710" s="82"/>
      <c r="Y710" s="82"/>
      <c r="Z710" s="82"/>
      <c r="AA710" s="82"/>
      <c r="AB710" s="82"/>
      <c r="AC710" s="82"/>
    </row>
    <row r="711" spans="8:29" x14ac:dyDescent="0.25">
      <c r="H711" s="84"/>
      <c r="I711" s="215"/>
      <c r="J711" s="215"/>
      <c r="K711" s="215"/>
      <c r="L711" s="82"/>
      <c r="M711" s="82"/>
      <c r="N711" s="82"/>
      <c r="O711" s="82"/>
      <c r="P711" s="82"/>
      <c r="Q711" s="82"/>
      <c r="R711" s="82"/>
      <c r="S711" s="82"/>
      <c r="T711" s="82"/>
      <c r="U711" s="82"/>
      <c r="V711" s="82"/>
      <c r="W711" s="82"/>
      <c r="X711" s="82"/>
      <c r="Y711" s="82"/>
      <c r="Z711" s="82"/>
      <c r="AA711" s="82"/>
      <c r="AB711" s="82"/>
      <c r="AC711" s="82"/>
    </row>
    <row r="712" spans="8:29" x14ac:dyDescent="0.25">
      <c r="H712" s="84"/>
      <c r="I712" s="215"/>
      <c r="J712" s="215"/>
      <c r="K712" s="215"/>
      <c r="L712" s="82"/>
      <c r="M712" s="82"/>
      <c r="N712" s="82"/>
      <c r="O712" s="82"/>
      <c r="P712" s="82"/>
      <c r="Q712" s="82"/>
      <c r="R712" s="82"/>
      <c r="S712" s="82"/>
      <c r="T712" s="82"/>
      <c r="U712" s="82"/>
      <c r="V712" s="82"/>
      <c r="W712" s="82"/>
      <c r="X712" s="82"/>
      <c r="Y712" s="82"/>
      <c r="Z712" s="82"/>
      <c r="AA712" s="82"/>
      <c r="AB712" s="82"/>
      <c r="AC712" s="82"/>
    </row>
    <row r="713" spans="8:29" x14ac:dyDescent="0.25">
      <c r="H713" s="84"/>
      <c r="I713" s="215"/>
      <c r="J713" s="215"/>
      <c r="K713" s="215"/>
      <c r="L713" s="82"/>
      <c r="M713" s="82"/>
      <c r="N713" s="82"/>
      <c r="O713" s="82"/>
      <c r="P713" s="82"/>
      <c r="Q713" s="82"/>
      <c r="R713" s="82"/>
      <c r="S713" s="82"/>
      <c r="T713" s="82"/>
      <c r="U713" s="82"/>
      <c r="V713" s="82"/>
      <c r="W713" s="82"/>
      <c r="X713" s="82"/>
      <c r="Y713" s="82"/>
      <c r="Z713" s="82"/>
      <c r="AA713" s="82"/>
      <c r="AB713" s="82"/>
      <c r="AC713" s="82"/>
    </row>
    <row r="714" spans="8:29" x14ac:dyDescent="0.25">
      <c r="H714" s="84"/>
      <c r="I714" s="215"/>
      <c r="J714" s="215"/>
      <c r="K714" s="215"/>
      <c r="L714" s="82"/>
      <c r="M714" s="82"/>
      <c r="N714" s="82"/>
      <c r="O714" s="82"/>
      <c r="P714" s="82"/>
      <c r="Q714" s="82"/>
      <c r="R714" s="82"/>
      <c r="S714" s="82"/>
      <c r="T714" s="82"/>
      <c r="U714" s="82"/>
      <c r="V714" s="82"/>
      <c r="W714" s="82"/>
      <c r="X714" s="82"/>
      <c r="Y714" s="82"/>
      <c r="Z714" s="82"/>
      <c r="AA714" s="82"/>
      <c r="AB714" s="82"/>
      <c r="AC714" s="82"/>
    </row>
    <row r="715" spans="8:29" x14ac:dyDescent="0.25">
      <c r="H715" s="84"/>
      <c r="I715" s="215"/>
      <c r="J715" s="215"/>
      <c r="K715" s="215"/>
      <c r="L715" s="82"/>
      <c r="M715" s="82"/>
      <c r="N715" s="82"/>
      <c r="O715" s="82"/>
      <c r="P715" s="82"/>
      <c r="Q715" s="82"/>
      <c r="R715" s="82"/>
      <c r="S715" s="82"/>
      <c r="T715" s="82"/>
      <c r="U715" s="82"/>
      <c r="V715" s="82"/>
      <c r="W715" s="82"/>
      <c r="X715" s="82"/>
      <c r="Y715" s="82"/>
      <c r="Z715" s="82"/>
      <c r="AA715" s="82"/>
      <c r="AB715" s="82"/>
      <c r="AC715" s="82"/>
    </row>
    <row r="716" spans="8:29" x14ac:dyDescent="0.25">
      <c r="H716" s="84"/>
      <c r="I716" s="215"/>
      <c r="J716" s="215"/>
      <c r="K716" s="215"/>
      <c r="L716" s="82"/>
      <c r="M716" s="82"/>
      <c r="N716" s="82"/>
      <c r="O716" s="82"/>
      <c r="P716" s="82"/>
      <c r="Q716" s="82"/>
      <c r="R716" s="82"/>
      <c r="S716" s="82"/>
      <c r="T716" s="82"/>
      <c r="U716" s="82"/>
      <c r="V716" s="82"/>
      <c r="W716" s="82"/>
      <c r="X716" s="82"/>
      <c r="Y716" s="82"/>
      <c r="Z716" s="82"/>
      <c r="AA716" s="82"/>
      <c r="AB716" s="82"/>
      <c r="AC716" s="82"/>
    </row>
    <row r="717" spans="8:29" x14ac:dyDescent="0.25">
      <c r="H717" s="84"/>
      <c r="I717" s="215"/>
      <c r="J717" s="215"/>
      <c r="K717" s="215"/>
      <c r="L717" s="82"/>
      <c r="M717" s="82"/>
      <c r="N717" s="82"/>
      <c r="O717" s="82"/>
      <c r="P717" s="82"/>
      <c r="Q717" s="82"/>
      <c r="R717" s="82"/>
      <c r="S717" s="82"/>
      <c r="T717" s="82"/>
      <c r="U717" s="82"/>
      <c r="V717" s="82"/>
      <c r="W717" s="82"/>
      <c r="X717" s="82"/>
      <c r="Y717" s="82"/>
      <c r="Z717" s="82"/>
      <c r="AA717" s="82"/>
      <c r="AB717" s="82"/>
      <c r="AC717" s="82"/>
    </row>
    <row r="718" spans="8:29" x14ac:dyDescent="0.25">
      <c r="H718" s="84"/>
      <c r="I718" s="215"/>
      <c r="J718" s="215"/>
      <c r="K718" s="215"/>
      <c r="L718" s="82"/>
      <c r="M718" s="82"/>
      <c r="N718" s="82"/>
      <c r="O718" s="82"/>
      <c r="P718" s="82"/>
      <c r="Q718" s="82"/>
      <c r="R718" s="82"/>
      <c r="S718" s="82"/>
      <c r="T718" s="82"/>
      <c r="U718" s="82"/>
      <c r="V718" s="82"/>
      <c r="W718" s="82"/>
      <c r="X718" s="82"/>
      <c r="Y718" s="82"/>
      <c r="Z718" s="82"/>
      <c r="AA718" s="82"/>
      <c r="AB718" s="82"/>
      <c r="AC718" s="82"/>
    </row>
    <row r="719" spans="8:29" x14ac:dyDescent="0.25">
      <c r="H719" s="84"/>
      <c r="I719" s="215"/>
      <c r="J719" s="215"/>
      <c r="K719" s="215"/>
      <c r="L719" s="82"/>
      <c r="M719" s="82"/>
      <c r="N719" s="82"/>
      <c r="O719" s="82"/>
      <c r="P719" s="82"/>
      <c r="Q719" s="82"/>
      <c r="R719" s="82"/>
      <c r="S719" s="82"/>
      <c r="T719" s="82"/>
      <c r="U719" s="82"/>
      <c r="V719" s="82"/>
      <c r="W719" s="82"/>
      <c r="X719" s="82"/>
      <c r="Y719" s="82"/>
      <c r="Z719" s="82"/>
      <c r="AA719" s="82"/>
      <c r="AB719" s="82"/>
      <c r="AC719" s="82"/>
    </row>
    <row r="720" spans="8:29" x14ac:dyDescent="0.25">
      <c r="H720" s="84"/>
      <c r="I720" s="215"/>
      <c r="J720" s="215"/>
      <c r="K720" s="215"/>
      <c r="L720" s="82"/>
      <c r="M720" s="82"/>
      <c r="N720" s="82"/>
      <c r="O720" s="82"/>
      <c r="P720" s="82"/>
      <c r="Q720" s="82"/>
      <c r="R720" s="82"/>
      <c r="S720" s="82"/>
      <c r="T720" s="82"/>
      <c r="U720" s="82"/>
      <c r="V720" s="82"/>
      <c r="W720" s="82"/>
      <c r="X720" s="82"/>
      <c r="Y720" s="82"/>
      <c r="Z720" s="82"/>
      <c r="AA720" s="82"/>
      <c r="AB720" s="82"/>
      <c r="AC720" s="82"/>
    </row>
    <row r="721" spans="8:29" x14ac:dyDescent="0.25">
      <c r="H721" s="84"/>
      <c r="I721" s="215"/>
      <c r="J721" s="215"/>
      <c r="K721" s="215"/>
      <c r="L721" s="82"/>
      <c r="M721" s="82"/>
      <c r="N721" s="82"/>
      <c r="O721" s="82"/>
      <c r="P721" s="82"/>
      <c r="Q721" s="82"/>
      <c r="R721" s="82"/>
      <c r="S721" s="82"/>
      <c r="T721" s="82"/>
      <c r="U721" s="82"/>
      <c r="V721" s="82"/>
      <c r="W721" s="82"/>
      <c r="X721" s="82"/>
      <c r="Y721" s="82"/>
      <c r="Z721" s="82"/>
      <c r="AA721" s="82"/>
      <c r="AB721" s="82"/>
      <c r="AC721" s="82"/>
    </row>
    <row r="722" spans="8:29" x14ac:dyDescent="0.25">
      <c r="H722" s="84"/>
      <c r="I722" s="215"/>
      <c r="J722" s="215"/>
      <c r="K722" s="215"/>
      <c r="L722" s="82"/>
      <c r="M722" s="82"/>
      <c r="N722" s="82"/>
      <c r="O722" s="82"/>
      <c r="P722" s="82"/>
      <c r="Q722" s="82"/>
      <c r="R722" s="82"/>
      <c r="S722" s="82"/>
      <c r="T722" s="82"/>
      <c r="U722" s="82"/>
      <c r="V722" s="82"/>
      <c r="W722" s="82"/>
      <c r="X722" s="82"/>
      <c r="Y722" s="82"/>
      <c r="Z722" s="82"/>
      <c r="AA722" s="82"/>
      <c r="AB722" s="82"/>
      <c r="AC722" s="82"/>
    </row>
    <row r="723" spans="8:29" x14ac:dyDescent="0.25">
      <c r="H723" s="84"/>
      <c r="I723" s="215"/>
      <c r="J723" s="215"/>
      <c r="K723" s="215"/>
      <c r="L723" s="82"/>
      <c r="M723" s="82"/>
      <c r="N723" s="82"/>
      <c r="O723" s="82"/>
      <c r="P723" s="82"/>
      <c r="Q723" s="82"/>
      <c r="R723" s="82"/>
      <c r="S723" s="82"/>
      <c r="T723" s="82"/>
      <c r="U723" s="82"/>
      <c r="V723" s="82"/>
      <c r="W723" s="82"/>
      <c r="X723" s="82"/>
      <c r="Y723" s="82"/>
      <c r="Z723" s="82"/>
      <c r="AA723" s="82"/>
      <c r="AB723" s="82"/>
      <c r="AC723" s="82"/>
    </row>
    <row r="724" spans="8:29" x14ac:dyDescent="0.25">
      <c r="H724" s="84"/>
      <c r="I724" s="215"/>
      <c r="J724" s="215"/>
      <c r="K724" s="215"/>
      <c r="L724" s="82"/>
      <c r="M724" s="82"/>
      <c r="N724" s="82"/>
      <c r="O724" s="82"/>
      <c r="P724" s="82"/>
      <c r="Q724" s="82"/>
      <c r="R724" s="82"/>
      <c r="S724" s="82"/>
      <c r="T724" s="82"/>
      <c r="U724" s="82"/>
      <c r="V724" s="82"/>
      <c r="W724" s="82"/>
      <c r="X724" s="82"/>
      <c r="Y724" s="82"/>
      <c r="Z724" s="82"/>
      <c r="AA724" s="82"/>
      <c r="AB724" s="82"/>
      <c r="AC724" s="82"/>
    </row>
    <row r="725" spans="8:29" x14ac:dyDescent="0.25">
      <c r="H725" s="84"/>
      <c r="I725" s="215"/>
      <c r="J725" s="215"/>
      <c r="K725" s="215"/>
      <c r="L725" s="82"/>
      <c r="M725" s="82"/>
      <c r="N725" s="82"/>
      <c r="O725" s="82"/>
      <c r="P725" s="82"/>
      <c r="Q725" s="82"/>
      <c r="R725" s="82"/>
      <c r="S725" s="82"/>
      <c r="T725" s="82"/>
      <c r="U725" s="82"/>
      <c r="V725" s="82"/>
      <c r="W725" s="82"/>
      <c r="X725" s="82"/>
      <c r="Y725" s="82"/>
      <c r="Z725" s="82"/>
      <c r="AA725" s="82"/>
      <c r="AB725" s="82"/>
      <c r="AC725" s="82"/>
    </row>
    <row r="726" spans="8:29" x14ac:dyDescent="0.25">
      <c r="H726" s="84"/>
      <c r="I726" s="215"/>
      <c r="J726" s="215"/>
      <c r="K726" s="215"/>
      <c r="L726" s="82"/>
      <c r="M726" s="82"/>
      <c r="N726" s="82"/>
      <c r="O726" s="82"/>
      <c r="P726" s="82"/>
      <c r="Q726" s="82"/>
      <c r="R726" s="82"/>
      <c r="S726" s="82"/>
      <c r="T726" s="82"/>
      <c r="U726" s="82"/>
      <c r="V726" s="82"/>
      <c r="W726" s="82"/>
      <c r="X726" s="82"/>
      <c r="Y726" s="82"/>
      <c r="Z726" s="82"/>
      <c r="AA726" s="82"/>
      <c r="AB726" s="82"/>
      <c r="AC726" s="82"/>
    </row>
    <row r="727" spans="8:29" x14ac:dyDescent="0.25">
      <c r="H727" s="84"/>
      <c r="I727" s="215"/>
      <c r="J727" s="215"/>
      <c r="K727" s="215"/>
      <c r="L727" s="82"/>
      <c r="M727" s="82"/>
      <c r="N727" s="82"/>
      <c r="O727" s="82"/>
      <c r="P727" s="82"/>
      <c r="Q727" s="82"/>
      <c r="R727" s="82"/>
      <c r="S727" s="82"/>
      <c r="T727" s="82"/>
      <c r="U727" s="82"/>
      <c r="V727" s="82"/>
      <c r="W727" s="82"/>
      <c r="X727" s="82"/>
      <c r="Y727" s="82"/>
      <c r="Z727" s="82"/>
      <c r="AA727" s="82"/>
      <c r="AB727" s="82"/>
      <c r="AC727" s="82"/>
    </row>
    <row r="728" spans="8:29" x14ac:dyDescent="0.25">
      <c r="H728" s="84"/>
      <c r="I728" s="215"/>
      <c r="J728" s="215"/>
      <c r="K728" s="215"/>
      <c r="L728" s="82"/>
      <c r="M728" s="82"/>
      <c r="N728" s="82"/>
      <c r="O728" s="82"/>
      <c r="P728" s="82"/>
      <c r="Q728" s="82"/>
      <c r="R728" s="82"/>
      <c r="S728" s="82"/>
      <c r="T728" s="82"/>
      <c r="U728" s="82"/>
      <c r="V728" s="82"/>
      <c r="W728" s="82"/>
      <c r="X728" s="82"/>
      <c r="Y728" s="82"/>
      <c r="Z728" s="82"/>
      <c r="AA728" s="82"/>
      <c r="AB728" s="82"/>
      <c r="AC728" s="82"/>
    </row>
    <row r="729" spans="8:29" x14ac:dyDescent="0.25">
      <c r="H729" s="84"/>
      <c r="I729" s="215"/>
      <c r="J729" s="215"/>
      <c r="K729" s="215"/>
      <c r="L729" s="82"/>
      <c r="M729" s="82"/>
      <c r="N729" s="82"/>
      <c r="O729" s="82"/>
      <c r="P729" s="82"/>
      <c r="Q729" s="82"/>
      <c r="R729" s="82"/>
      <c r="S729" s="82"/>
      <c r="T729" s="82"/>
      <c r="U729" s="82"/>
      <c r="V729" s="82"/>
      <c r="W729" s="82"/>
      <c r="X729" s="82"/>
      <c r="Y729" s="82"/>
      <c r="Z729" s="82"/>
      <c r="AA729" s="82"/>
      <c r="AB729" s="82"/>
      <c r="AC729" s="82"/>
    </row>
    <row r="730" spans="8:29" x14ac:dyDescent="0.25">
      <c r="H730" s="84"/>
      <c r="I730" s="215"/>
      <c r="J730" s="215"/>
      <c r="K730" s="215"/>
      <c r="L730" s="82"/>
      <c r="M730" s="82"/>
      <c r="N730" s="82"/>
      <c r="O730" s="82"/>
      <c r="P730" s="82"/>
      <c r="Q730" s="82"/>
      <c r="R730" s="82"/>
      <c r="S730" s="82"/>
      <c r="T730" s="82"/>
      <c r="U730" s="82"/>
      <c r="V730" s="82"/>
      <c r="W730" s="82"/>
      <c r="X730" s="82"/>
      <c r="Y730" s="82"/>
      <c r="Z730" s="82"/>
      <c r="AA730" s="82"/>
      <c r="AB730" s="82"/>
      <c r="AC730" s="82"/>
    </row>
    <row r="731" spans="8:29" x14ac:dyDescent="0.25">
      <c r="H731" s="84"/>
      <c r="I731" s="215"/>
      <c r="J731" s="215"/>
      <c r="K731" s="215"/>
      <c r="L731" s="82"/>
      <c r="M731" s="82"/>
      <c r="N731" s="82"/>
      <c r="O731" s="82"/>
      <c r="P731" s="82"/>
      <c r="Q731" s="82"/>
      <c r="R731" s="82"/>
      <c r="S731" s="82"/>
      <c r="T731" s="82"/>
      <c r="U731" s="82"/>
      <c r="V731" s="82"/>
      <c r="W731" s="82"/>
      <c r="X731" s="82"/>
      <c r="Y731" s="82"/>
      <c r="Z731" s="82"/>
      <c r="AA731" s="82"/>
      <c r="AB731" s="82"/>
      <c r="AC731" s="82"/>
    </row>
    <row r="732" spans="8:29" x14ac:dyDescent="0.25">
      <c r="H732" s="84"/>
      <c r="I732" s="215"/>
      <c r="J732" s="215"/>
      <c r="K732" s="215"/>
      <c r="L732" s="82"/>
      <c r="M732" s="82"/>
      <c r="N732" s="82"/>
      <c r="O732" s="82"/>
      <c r="P732" s="82"/>
      <c r="Q732" s="82"/>
      <c r="R732" s="82"/>
      <c r="S732" s="82"/>
      <c r="T732" s="82"/>
      <c r="U732" s="82"/>
      <c r="V732" s="82"/>
      <c r="W732" s="82"/>
      <c r="X732" s="82"/>
      <c r="Y732" s="82"/>
      <c r="Z732" s="82"/>
      <c r="AA732" s="82"/>
      <c r="AB732" s="82"/>
      <c r="AC732" s="82"/>
    </row>
    <row r="733" spans="8:29" x14ac:dyDescent="0.25">
      <c r="H733" s="84"/>
      <c r="I733" s="215"/>
      <c r="J733" s="215"/>
      <c r="K733" s="215"/>
      <c r="L733" s="82"/>
      <c r="M733" s="82"/>
      <c r="N733" s="82"/>
      <c r="O733" s="82"/>
      <c r="P733" s="82"/>
      <c r="Q733" s="82"/>
      <c r="R733" s="82"/>
      <c r="S733" s="82"/>
      <c r="T733" s="82"/>
      <c r="U733" s="82"/>
      <c r="V733" s="82"/>
      <c r="W733" s="82"/>
      <c r="X733" s="82"/>
      <c r="Y733" s="82"/>
      <c r="Z733" s="82"/>
      <c r="AA733" s="82"/>
      <c r="AB733" s="82"/>
      <c r="AC733" s="82"/>
    </row>
    <row r="734" spans="8:29" x14ac:dyDescent="0.25">
      <c r="H734" s="84"/>
      <c r="I734" s="215"/>
      <c r="J734" s="215"/>
      <c r="K734" s="215"/>
      <c r="L734" s="82"/>
      <c r="M734" s="82"/>
      <c r="N734" s="82"/>
      <c r="O734" s="82"/>
      <c r="P734" s="82"/>
      <c r="Q734" s="82"/>
      <c r="R734" s="82"/>
      <c r="S734" s="82"/>
      <c r="T734" s="82"/>
      <c r="U734" s="82"/>
      <c r="V734" s="82"/>
      <c r="W734" s="82"/>
      <c r="X734" s="82"/>
      <c r="Y734" s="82"/>
      <c r="Z734" s="82"/>
      <c r="AA734" s="82"/>
      <c r="AB734" s="82"/>
      <c r="AC734" s="82"/>
    </row>
    <row r="735" spans="8:29" x14ac:dyDescent="0.25">
      <c r="H735" s="84"/>
      <c r="I735" s="215"/>
      <c r="J735" s="215"/>
      <c r="K735" s="215"/>
      <c r="L735" s="82"/>
      <c r="M735" s="82"/>
      <c r="N735" s="82"/>
      <c r="O735" s="82"/>
      <c r="P735" s="82"/>
      <c r="Q735" s="82"/>
      <c r="R735" s="82"/>
      <c r="S735" s="82"/>
      <c r="T735" s="82"/>
      <c r="U735" s="82"/>
      <c r="V735" s="82"/>
      <c r="W735" s="82"/>
      <c r="X735" s="82"/>
      <c r="Y735" s="82"/>
      <c r="Z735" s="82"/>
      <c r="AA735" s="82"/>
      <c r="AB735" s="82"/>
      <c r="AC735" s="82"/>
    </row>
    <row r="736" spans="8:29" x14ac:dyDescent="0.25">
      <c r="H736" s="84"/>
      <c r="I736" s="215"/>
      <c r="J736" s="215"/>
      <c r="K736" s="215"/>
      <c r="L736" s="82"/>
      <c r="M736" s="82"/>
      <c r="N736" s="82"/>
      <c r="O736" s="82"/>
      <c r="P736" s="82"/>
      <c r="Q736" s="82"/>
      <c r="R736" s="82"/>
      <c r="S736" s="82"/>
      <c r="T736" s="82"/>
      <c r="U736" s="82"/>
      <c r="V736" s="82"/>
      <c r="W736" s="82"/>
      <c r="X736" s="82"/>
      <c r="Y736" s="82"/>
      <c r="Z736" s="82"/>
      <c r="AA736" s="82"/>
      <c r="AB736" s="82"/>
      <c r="AC736" s="82"/>
    </row>
    <row r="737" spans="8:29" x14ac:dyDescent="0.25">
      <c r="H737" s="84"/>
      <c r="I737" s="215"/>
      <c r="J737" s="215"/>
      <c r="K737" s="215"/>
      <c r="L737" s="82"/>
      <c r="M737" s="82"/>
      <c r="N737" s="82"/>
      <c r="O737" s="82"/>
      <c r="P737" s="82"/>
      <c r="Q737" s="82"/>
      <c r="R737" s="82"/>
      <c r="S737" s="82"/>
      <c r="T737" s="82"/>
      <c r="U737" s="82"/>
      <c r="V737" s="82"/>
      <c r="W737" s="82"/>
      <c r="X737" s="82"/>
      <c r="Y737" s="82"/>
      <c r="Z737" s="82"/>
      <c r="AA737" s="82"/>
      <c r="AB737" s="82"/>
      <c r="AC737" s="82"/>
    </row>
    <row r="738" spans="8:29" x14ac:dyDescent="0.25">
      <c r="H738" s="84"/>
      <c r="I738" s="215"/>
      <c r="J738" s="215"/>
      <c r="K738" s="215"/>
      <c r="L738" s="82"/>
      <c r="M738" s="82"/>
      <c r="N738" s="82"/>
      <c r="O738" s="82"/>
      <c r="P738" s="82"/>
      <c r="Q738" s="82"/>
      <c r="R738" s="82"/>
      <c r="S738" s="82"/>
      <c r="T738" s="82"/>
      <c r="U738" s="82"/>
      <c r="V738" s="82"/>
      <c r="W738" s="82"/>
      <c r="X738" s="82"/>
      <c r="Y738" s="82"/>
      <c r="Z738" s="82"/>
      <c r="AA738" s="82"/>
      <c r="AB738" s="82"/>
      <c r="AC738" s="82"/>
    </row>
    <row r="739" spans="8:29" x14ac:dyDescent="0.25">
      <c r="H739" s="84"/>
      <c r="I739" s="215"/>
      <c r="J739" s="215"/>
      <c r="K739" s="215"/>
      <c r="L739" s="82"/>
      <c r="M739" s="82"/>
      <c r="N739" s="82"/>
      <c r="O739" s="82"/>
      <c r="P739" s="82"/>
      <c r="Q739" s="82"/>
      <c r="R739" s="82"/>
      <c r="S739" s="82"/>
      <c r="T739" s="82"/>
      <c r="U739" s="82"/>
      <c r="V739" s="82"/>
      <c r="W739" s="82"/>
      <c r="X739" s="82"/>
      <c r="Y739" s="82"/>
      <c r="Z739" s="82"/>
      <c r="AA739" s="82"/>
      <c r="AB739" s="82"/>
      <c r="AC739" s="82"/>
    </row>
    <row r="740" spans="8:29" x14ac:dyDescent="0.25">
      <c r="H740" s="84"/>
      <c r="I740" s="215"/>
      <c r="J740" s="215"/>
      <c r="K740" s="215"/>
      <c r="L740" s="82"/>
      <c r="M740" s="82"/>
      <c r="N740" s="82"/>
      <c r="O740" s="82"/>
      <c r="P740" s="82"/>
      <c r="Q740" s="82"/>
      <c r="R740" s="82"/>
      <c r="S740" s="82"/>
      <c r="T740" s="82"/>
      <c r="U740" s="82"/>
      <c r="V740" s="82"/>
      <c r="W740" s="82"/>
      <c r="X740" s="82"/>
      <c r="Y740" s="82"/>
      <c r="Z740" s="82"/>
      <c r="AA740" s="82"/>
      <c r="AB740" s="82"/>
      <c r="AC740" s="82"/>
    </row>
    <row r="741" spans="8:29" x14ac:dyDescent="0.25">
      <c r="H741" s="84"/>
      <c r="I741" s="215"/>
      <c r="J741" s="215"/>
      <c r="K741" s="215"/>
      <c r="L741" s="82"/>
      <c r="M741" s="82"/>
      <c r="N741" s="82"/>
      <c r="O741" s="82"/>
      <c r="P741" s="82"/>
      <c r="Q741" s="82"/>
      <c r="R741" s="82"/>
      <c r="S741" s="82"/>
      <c r="T741" s="82"/>
      <c r="U741" s="82"/>
      <c r="V741" s="82"/>
      <c r="W741" s="82"/>
      <c r="X741" s="82"/>
      <c r="Y741" s="82"/>
      <c r="Z741" s="82"/>
      <c r="AA741" s="82"/>
      <c r="AB741" s="82"/>
      <c r="AC741" s="82"/>
    </row>
    <row r="742" spans="8:29" x14ac:dyDescent="0.25">
      <c r="H742" s="84"/>
      <c r="I742" s="215"/>
      <c r="J742" s="215"/>
      <c r="K742" s="215"/>
      <c r="L742" s="82"/>
      <c r="M742" s="82"/>
      <c r="N742" s="82"/>
      <c r="O742" s="82"/>
      <c r="P742" s="82"/>
      <c r="Q742" s="82"/>
      <c r="R742" s="82"/>
      <c r="S742" s="82"/>
      <c r="T742" s="82"/>
      <c r="U742" s="82"/>
      <c r="V742" s="82"/>
      <c r="W742" s="82"/>
      <c r="X742" s="82"/>
      <c r="Y742" s="82"/>
      <c r="Z742" s="82"/>
      <c r="AA742" s="82"/>
      <c r="AB742" s="82"/>
      <c r="AC742" s="82"/>
    </row>
    <row r="743" spans="8:29" x14ac:dyDescent="0.25">
      <c r="H743" s="84"/>
      <c r="I743" s="215"/>
      <c r="J743" s="215"/>
      <c r="K743" s="215"/>
      <c r="L743" s="82"/>
      <c r="M743" s="82"/>
      <c r="N743" s="82"/>
      <c r="O743" s="82"/>
      <c r="P743" s="82"/>
      <c r="Q743" s="82"/>
      <c r="R743" s="82"/>
      <c r="S743" s="82"/>
      <c r="T743" s="82"/>
      <c r="U743" s="82"/>
      <c r="V743" s="82"/>
      <c r="W743" s="82"/>
      <c r="X743" s="82"/>
      <c r="Y743" s="82"/>
      <c r="Z743" s="82"/>
      <c r="AA743" s="82"/>
      <c r="AB743" s="82"/>
      <c r="AC743" s="82"/>
    </row>
    <row r="744" spans="8:29" x14ac:dyDescent="0.25">
      <c r="H744" s="84"/>
      <c r="I744" s="215"/>
      <c r="J744" s="215"/>
      <c r="K744" s="215"/>
      <c r="L744" s="82"/>
      <c r="M744" s="82"/>
      <c r="N744" s="82"/>
      <c r="O744" s="82"/>
      <c r="P744" s="82"/>
      <c r="Q744" s="82"/>
      <c r="R744" s="82"/>
      <c r="S744" s="82"/>
      <c r="T744" s="82"/>
      <c r="U744" s="82"/>
      <c r="V744" s="82"/>
      <c r="W744" s="82"/>
      <c r="X744" s="82"/>
      <c r="Y744" s="82"/>
      <c r="Z744" s="82"/>
      <c r="AA744" s="82"/>
      <c r="AB744" s="82"/>
      <c r="AC744" s="82"/>
    </row>
    <row r="745" spans="8:29" x14ac:dyDescent="0.25">
      <c r="H745" s="84"/>
      <c r="I745" s="215"/>
      <c r="J745" s="215"/>
      <c r="K745" s="215"/>
      <c r="L745" s="82"/>
      <c r="M745" s="82"/>
      <c r="N745" s="82"/>
      <c r="O745" s="82"/>
      <c r="P745" s="82"/>
      <c r="Q745" s="82"/>
      <c r="R745" s="82"/>
      <c r="S745" s="82"/>
      <c r="T745" s="82"/>
      <c r="U745" s="82"/>
      <c r="V745" s="82"/>
      <c r="W745" s="82"/>
      <c r="X745" s="82"/>
      <c r="Y745" s="82"/>
      <c r="Z745" s="82"/>
      <c r="AA745" s="82"/>
      <c r="AB745" s="82"/>
      <c r="AC745" s="82"/>
    </row>
    <row r="746" spans="8:29" x14ac:dyDescent="0.25">
      <c r="H746" s="84"/>
      <c r="I746" s="215"/>
      <c r="J746" s="215"/>
      <c r="K746" s="215"/>
      <c r="L746" s="82"/>
      <c r="M746" s="82"/>
      <c r="N746" s="82"/>
      <c r="O746" s="82"/>
      <c r="P746" s="82"/>
      <c r="Q746" s="82"/>
      <c r="R746" s="82"/>
      <c r="S746" s="82"/>
      <c r="T746" s="82"/>
      <c r="U746" s="82"/>
      <c r="V746" s="82"/>
      <c r="W746" s="82"/>
      <c r="X746" s="82"/>
      <c r="Y746" s="82"/>
      <c r="Z746" s="82"/>
      <c r="AA746" s="82"/>
      <c r="AB746" s="82"/>
      <c r="AC746" s="82"/>
    </row>
    <row r="747" spans="8:29" x14ac:dyDescent="0.25">
      <c r="H747" s="84"/>
      <c r="I747" s="215"/>
      <c r="J747" s="215"/>
      <c r="K747" s="215"/>
      <c r="L747" s="82"/>
      <c r="M747" s="82"/>
      <c r="N747" s="82"/>
      <c r="O747" s="82"/>
      <c r="P747" s="82"/>
      <c r="Q747" s="82"/>
      <c r="R747" s="82"/>
      <c r="S747" s="82"/>
      <c r="T747" s="82"/>
      <c r="U747" s="82"/>
      <c r="V747" s="82"/>
      <c r="W747" s="82"/>
      <c r="X747" s="82"/>
      <c r="Y747" s="82"/>
      <c r="Z747" s="82"/>
      <c r="AA747" s="82"/>
      <c r="AB747" s="82"/>
      <c r="AC747" s="82"/>
    </row>
    <row r="748" spans="8:29" x14ac:dyDescent="0.25">
      <c r="H748" s="84"/>
      <c r="I748" s="215"/>
      <c r="J748" s="215"/>
      <c r="K748" s="215"/>
      <c r="L748" s="82"/>
      <c r="M748" s="82"/>
      <c r="N748" s="82"/>
      <c r="O748" s="82"/>
      <c r="P748" s="82"/>
      <c r="Q748" s="82"/>
      <c r="R748" s="82"/>
      <c r="S748" s="82"/>
      <c r="T748" s="82"/>
      <c r="U748" s="82"/>
      <c r="V748" s="82"/>
      <c r="W748" s="82"/>
      <c r="X748" s="82"/>
      <c r="Y748" s="82"/>
      <c r="Z748" s="82"/>
      <c r="AA748" s="82"/>
      <c r="AB748" s="82"/>
      <c r="AC748" s="82"/>
    </row>
    <row r="749" spans="8:29" x14ac:dyDescent="0.25">
      <c r="H749" s="84"/>
      <c r="I749" s="215"/>
      <c r="J749" s="215"/>
      <c r="K749" s="215"/>
      <c r="L749" s="82"/>
      <c r="M749" s="82"/>
      <c r="N749" s="82"/>
      <c r="O749" s="82"/>
      <c r="P749" s="82"/>
      <c r="Q749" s="82"/>
      <c r="R749" s="82"/>
      <c r="S749" s="82"/>
      <c r="T749" s="82"/>
      <c r="U749" s="82"/>
      <c r="V749" s="82"/>
      <c r="W749" s="82"/>
      <c r="X749" s="82"/>
      <c r="Y749" s="82"/>
      <c r="Z749" s="82"/>
      <c r="AA749" s="82"/>
      <c r="AB749" s="82"/>
      <c r="AC749" s="82"/>
    </row>
    <row r="750" spans="8:29" x14ac:dyDescent="0.25">
      <c r="H750" s="84"/>
      <c r="I750" s="215"/>
      <c r="J750" s="215"/>
      <c r="K750" s="215"/>
      <c r="L750" s="82"/>
      <c r="M750" s="82"/>
      <c r="N750" s="82"/>
      <c r="O750" s="82"/>
      <c r="P750" s="82"/>
      <c r="Q750" s="82"/>
      <c r="R750" s="82"/>
      <c r="S750" s="82"/>
      <c r="T750" s="82"/>
      <c r="U750" s="82"/>
      <c r="V750" s="82"/>
      <c r="W750" s="82"/>
      <c r="X750" s="82"/>
      <c r="Y750" s="82"/>
      <c r="Z750" s="82"/>
      <c r="AA750" s="82"/>
      <c r="AB750" s="82"/>
      <c r="AC750" s="82"/>
    </row>
    <row r="751" spans="8:29" x14ac:dyDescent="0.25">
      <c r="H751" s="84"/>
      <c r="I751" s="215"/>
      <c r="J751" s="215"/>
      <c r="K751" s="215"/>
      <c r="L751" s="82"/>
      <c r="M751" s="82"/>
      <c r="N751" s="82"/>
      <c r="O751" s="82"/>
      <c r="P751" s="82"/>
      <c r="Q751" s="82"/>
      <c r="R751" s="82"/>
      <c r="S751" s="82"/>
      <c r="T751" s="82"/>
      <c r="U751" s="82"/>
      <c r="V751" s="82"/>
      <c r="W751" s="82"/>
      <c r="X751" s="82"/>
      <c r="Y751" s="82"/>
      <c r="Z751" s="82"/>
      <c r="AA751" s="82"/>
      <c r="AB751" s="82"/>
      <c r="AC751" s="82"/>
    </row>
    <row r="752" spans="8:29" x14ac:dyDescent="0.25">
      <c r="H752" s="84"/>
      <c r="I752" s="215"/>
      <c r="J752" s="215"/>
      <c r="K752" s="215"/>
      <c r="L752" s="82"/>
      <c r="M752" s="82"/>
      <c r="N752" s="82"/>
      <c r="O752" s="82"/>
      <c r="P752" s="82"/>
      <c r="Q752" s="82"/>
      <c r="R752" s="82"/>
      <c r="S752" s="82"/>
      <c r="T752" s="82"/>
      <c r="U752" s="82"/>
      <c r="V752" s="82"/>
      <c r="W752" s="82"/>
      <c r="X752" s="82"/>
      <c r="Y752" s="82"/>
      <c r="Z752" s="82"/>
      <c r="AA752" s="82"/>
      <c r="AB752" s="82"/>
      <c r="AC752" s="82"/>
    </row>
    <row r="753" spans="8:29" x14ac:dyDescent="0.25">
      <c r="H753" s="84"/>
      <c r="I753" s="215"/>
      <c r="J753" s="215"/>
      <c r="K753" s="215"/>
      <c r="L753" s="82"/>
      <c r="M753" s="82"/>
      <c r="N753" s="82"/>
      <c r="O753" s="82"/>
      <c r="P753" s="82"/>
      <c r="Q753" s="82"/>
      <c r="R753" s="82"/>
      <c r="S753" s="82"/>
      <c r="T753" s="82"/>
      <c r="U753" s="82"/>
      <c r="V753" s="82"/>
      <c r="W753" s="82"/>
      <c r="X753" s="82"/>
      <c r="Y753" s="82"/>
      <c r="Z753" s="82"/>
      <c r="AA753" s="82"/>
      <c r="AB753" s="82"/>
      <c r="AC753" s="82"/>
    </row>
    <row r="754" spans="8:29" x14ac:dyDescent="0.25">
      <c r="H754" s="84"/>
      <c r="I754" s="215"/>
      <c r="J754" s="215"/>
      <c r="K754" s="215"/>
      <c r="L754" s="82"/>
      <c r="M754" s="82"/>
      <c r="N754" s="82"/>
      <c r="O754" s="82"/>
      <c r="P754" s="82"/>
      <c r="Q754" s="82"/>
      <c r="R754" s="82"/>
      <c r="S754" s="82"/>
      <c r="T754" s="82"/>
      <c r="U754" s="82"/>
      <c r="V754" s="82"/>
      <c r="W754" s="82"/>
      <c r="X754" s="82"/>
      <c r="Y754" s="82"/>
      <c r="Z754" s="82"/>
      <c r="AA754" s="82"/>
      <c r="AB754" s="82"/>
      <c r="AC754" s="82"/>
    </row>
    <row r="755" spans="8:29" x14ac:dyDescent="0.25">
      <c r="H755" s="84"/>
      <c r="I755" s="215"/>
      <c r="J755" s="215"/>
      <c r="K755" s="215"/>
      <c r="L755" s="82"/>
      <c r="M755" s="82"/>
      <c r="N755" s="82"/>
      <c r="O755" s="82"/>
      <c r="P755" s="82"/>
      <c r="Q755" s="82"/>
      <c r="R755" s="82"/>
      <c r="S755" s="82"/>
      <c r="T755" s="82"/>
      <c r="U755" s="82"/>
      <c r="V755" s="82"/>
      <c r="W755" s="82"/>
      <c r="X755" s="82"/>
      <c r="Y755" s="82"/>
      <c r="Z755" s="82"/>
      <c r="AA755" s="82"/>
      <c r="AB755" s="82"/>
      <c r="AC755" s="82"/>
    </row>
    <row r="756" spans="8:29" x14ac:dyDescent="0.25">
      <c r="H756" s="84"/>
      <c r="I756" s="215"/>
      <c r="J756" s="215"/>
      <c r="K756" s="215"/>
      <c r="L756" s="82"/>
      <c r="M756" s="82"/>
      <c r="N756" s="82"/>
      <c r="O756" s="82"/>
      <c r="P756" s="82"/>
      <c r="Q756" s="82"/>
      <c r="R756" s="82"/>
      <c r="S756" s="82"/>
      <c r="T756" s="82"/>
      <c r="U756" s="82"/>
      <c r="V756" s="82"/>
      <c r="W756" s="82"/>
      <c r="X756" s="82"/>
      <c r="Y756" s="82"/>
      <c r="Z756" s="82"/>
      <c r="AA756" s="82"/>
      <c r="AB756" s="82"/>
      <c r="AC756" s="82"/>
    </row>
    <row r="757" spans="8:29" x14ac:dyDescent="0.25">
      <c r="H757" s="84"/>
      <c r="I757" s="215"/>
      <c r="J757" s="215"/>
      <c r="K757" s="215"/>
      <c r="L757" s="82"/>
      <c r="M757" s="82"/>
      <c r="N757" s="82"/>
      <c r="O757" s="82"/>
      <c r="P757" s="82"/>
      <c r="Q757" s="82"/>
      <c r="R757" s="82"/>
      <c r="S757" s="82"/>
      <c r="T757" s="82"/>
      <c r="U757" s="82"/>
      <c r="V757" s="82"/>
      <c r="W757" s="82"/>
      <c r="X757" s="82"/>
      <c r="Y757" s="82"/>
      <c r="Z757" s="82"/>
      <c r="AA757" s="82"/>
      <c r="AB757" s="82"/>
      <c r="AC757" s="82"/>
    </row>
    <row r="758" spans="8:29" x14ac:dyDescent="0.25">
      <c r="H758" s="84"/>
      <c r="I758" s="215"/>
      <c r="J758" s="215"/>
      <c r="K758" s="215"/>
      <c r="L758" s="82"/>
      <c r="M758" s="82"/>
      <c r="N758" s="82"/>
      <c r="O758" s="82"/>
      <c r="P758" s="82"/>
      <c r="Q758" s="82"/>
      <c r="R758" s="82"/>
      <c r="S758" s="82"/>
      <c r="T758" s="82"/>
      <c r="U758" s="82"/>
      <c r="V758" s="82"/>
      <c r="W758" s="82"/>
      <c r="X758" s="82"/>
      <c r="Y758" s="82"/>
      <c r="Z758" s="82"/>
      <c r="AA758" s="82"/>
      <c r="AB758" s="82"/>
      <c r="AC758" s="82"/>
    </row>
    <row r="759" spans="8:29" x14ac:dyDescent="0.25">
      <c r="H759" s="84"/>
      <c r="I759" s="215"/>
      <c r="J759" s="215"/>
      <c r="K759" s="215"/>
      <c r="L759" s="82"/>
      <c r="M759" s="82"/>
      <c r="N759" s="82"/>
      <c r="O759" s="82"/>
      <c r="P759" s="82"/>
      <c r="Q759" s="82"/>
      <c r="R759" s="82"/>
      <c r="S759" s="82"/>
      <c r="T759" s="82"/>
      <c r="U759" s="82"/>
      <c r="V759" s="82"/>
      <c r="W759" s="82"/>
      <c r="X759" s="82"/>
      <c r="Y759" s="82"/>
      <c r="Z759" s="82"/>
      <c r="AA759" s="82"/>
      <c r="AB759" s="82"/>
      <c r="AC759" s="82"/>
    </row>
    <row r="760" spans="8:29" x14ac:dyDescent="0.25">
      <c r="H760" s="84"/>
      <c r="I760" s="215"/>
      <c r="J760" s="215"/>
      <c r="K760" s="215"/>
      <c r="L760" s="82"/>
      <c r="M760" s="82"/>
      <c r="N760" s="82"/>
      <c r="O760" s="82"/>
      <c r="P760" s="82"/>
      <c r="Q760" s="82"/>
      <c r="R760" s="82"/>
      <c r="S760" s="82"/>
      <c r="T760" s="82"/>
      <c r="U760" s="82"/>
      <c r="V760" s="82"/>
      <c r="W760" s="82"/>
      <c r="X760" s="82"/>
      <c r="Y760" s="82"/>
      <c r="Z760" s="82"/>
      <c r="AA760" s="82"/>
      <c r="AB760" s="82"/>
      <c r="AC760" s="82"/>
    </row>
    <row r="761" spans="8:29" x14ac:dyDescent="0.25">
      <c r="H761" s="84"/>
      <c r="I761" s="215"/>
      <c r="J761" s="215"/>
      <c r="K761" s="215"/>
      <c r="L761" s="82"/>
      <c r="M761" s="82"/>
      <c r="N761" s="82"/>
      <c r="O761" s="82"/>
      <c r="P761" s="82"/>
      <c r="Q761" s="82"/>
      <c r="R761" s="82"/>
      <c r="S761" s="82"/>
      <c r="T761" s="82"/>
      <c r="U761" s="82"/>
      <c r="V761" s="82"/>
      <c r="W761" s="82"/>
      <c r="X761" s="82"/>
      <c r="Y761" s="82"/>
      <c r="Z761" s="82"/>
      <c r="AA761" s="82"/>
      <c r="AB761" s="82"/>
      <c r="AC761" s="82"/>
    </row>
    <row r="762" spans="8:29" x14ac:dyDescent="0.25">
      <c r="H762" s="84"/>
      <c r="I762" s="215"/>
      <c r="J762" s="215"/>
      <c r="K762" s="215"/>
      <c r="L762" s="82"/>
      <c r="M762" s="82"/>
      <c r="N762" s="82"/>
      <c r="O762" s="82"/>
      <c r="P762" s="82"/>
      <c r="Q762" s="82"/>
      <c r="R762" s="82"/>
      <c r="S762" s="82"/>
      <c r="T762" s="82"/>
      <c r="U762" s="82"/>
      <c r="V762" s="82"/>
      <c r="W762" s="82"/>
      <c r="X762" s="82"/>
      <c r="Y762" s="82"/>
      <c r="Z762" s="82"/>
      <c r="AA762" s="82"/>
      <c r="AB762" s="82"/>
      <c r="AC762" s="82"/>
    </row>
    <row r="763" spans="8:29" x14ac:dyDescent="0.25">
      <c r="H763" s="84"/>
      <c r="I763" s="215"/>
      <c r="J763" s="215"/>
      <c r="K763" s="215"/>
      <c r="L763" s="82"/>
      <c r="M763" s="82"/>
      <c r="N763" s="82"/>
      <c r="O763" s="82"/>
      <c r="P763" s="82"/>
      <c r="Q763" s="82"/>
      <c r="R763" s="82"/>
      <c r="S763" s="82"/>
      <c r="T763" s="82"/>
      <c r="U763" s="82"/>
      <c r="V763" s="82"/>
      <c r="W763" s="82"/>
      <c r="X763" s="82"/>
      <c r="Y763" s="82"/>
      <c r="Z763" s="82"/>
      <c r="AA763" s="82"/>
      <c r="AB763" s="82"/>
      <c r="AC763" s="82"/>
    </row>
    <row r="764" spans="8:29" x14ac:dyDescent="0.25">
      <c r="H764" s="84"/>
      <c r="I764" s="215"/>
      <c r="J764" s="215"/>
      <c r="K764" s="215"/>
      <c r="L764" s="82"/>
      <c r="M764" s="82"/>
      <c r="N764" s="82"/>
      <c r="O764" s="82"/>
      <c r="P764" s="82"/>
      <c r="Q764" s="82"/>
      <c r="R764" s="82"/>
      <c r="S764" s="82"/>
      <c r="T764" s="82"/>
      <c r="U764" s="82"/>
      <c r="V764" s="82"/>
      <c r="W764" s="82"/>
      <c r="X764" s="82"/>
      <c r="Y764" s="82"/>
      <c r="Z764" s="82"/>
      <c r="AA764" s="82"/>
      <c r="AB764" s="82"/>
      <c r="AC764" s="82"/>
    </row>
    <row r="765" spans="8:29" x14ac:dyDescent="0.25">
      <c r="H765" s="84"/>
      <c r="I765" s="215"/>
      <c r="J765" s="215"/>
      <c r="K765" s="215"/>
      <c r="L765" s="82"/>
      <c r="M765" s="82"/>
      <c r="N765" s="82"/>
      <c r="O765" s="82"/>
      <c r="P765" s="82"/>
      <c r="Q765" s="82"/>
      <c r="R765" s="82"/>
      <c r="S765" s="82"/>
      <c r="T765" s="82"/>
      <c r="U765" s="82"/>
      <c r="V765" s="82"/>
      <c r="W765" s="82"/>
      <c r="X765" s="82"/>
      <c r="Y765" s="82"/>
      <c r="Z765" s="82"/>
      <c r="AA765" s="82"/>
      <c r="AB765" s="82"/>
      <c r="AC765" s="82"/>
    </row>
    <row r="766" spans="8:29" x14ac:dyDescent="0.25">
      <c r="H766" s="84"/>
      <c r="I766" s="215"/>
      <c r="J766" s="215"/>
      <c r="K766" s="215"/>
      <c r="L766" s="82"/>
      <c r="M766" s="82"/>
      <c r="N766" s="82"/>
      <c r="O766" s="82"/>
      <c r="P766" s="82"/>
      <c r="Q766" s="82"/>
      <c r="R766" s="82"/>
      <c r="S766" s="82"/>
      <c r="T766" s="82"/>
      <c r="U766" s="82"/>
      <c r="V766" s="82"/>
      <c r="W766" s="82"/>
      <c r="X766" s="82"/>
      <c r="Y766" s="82"/>
      <c r="Z766" s="82"/>
      <c r="AA766" s="82"/>
      <c r="AB766" s="82"/>
      <c r="AC766" s="82"/>
    </row>
    <row r="767" spans="8:29" x14ac:dyDescent="0.25">
      <c r="H767" s="84"/>
      <c r="I767" s="215"/>
      <c r="J767" s="215"/>
      <c r="K767" s="215"/>
      <c r="L767" s="82"/>
      <c r="M767" s="82"/>
      <c r="N767" s="82"/>
      <c r="O767" s="82"/>
      <c r="P767" s="82"/>
      <c r="Q767" s="82"/>
      <c r="R767" s="82"/>
      <c r="S767" s="82"/>
      <c r="T767" s="82"/>
      <c r="U767" s="82"/>
      <c r="V767" s="82"/>
      <c r="W767" s="82"/>
      <c r="X767" s="82"/>
      <c r="Y767" s="82"/>
      <c r="Z767" s="82"/>
      <c r="AA767" s="82"/>
      <c r="AB767" s="82"/>
      <c r="AC767" s="82"/>
    </row>
    <row r="768" spans="8:29" x14ac:dyDescent="0.25">
      <c r="H768" s="84"/>
      <c r="I768" s="215"/>
      <c r="J768" s="215"/>
      <c r="K768" s="215"/>
      <c r="L768" s="82"/>
      <c r="M768" s="82"/>
      <c r="N768" s="82"/>
      <c r="O768" s="82"/>
      <c r="P768" s="82"/>
      <c r="Q768" s="82"/>
      <c r="R768" s="82"/>
      <c r="S768" s="82"/>
      <c r="T768" s="82"/>
      <c r="U768" s="82"/>
      <c r="V768" s="82"/>
      <c r="W768" s="82"/>
      <c r="X768" s="82"/>
      <c r="Y768" s="82"/>
      <c r="Z768" s="82"/>
      <c r="AA768" s="82"/>
      <c r="AB768" s="82"/>
      <c r="AC768" s="82"/>
    </row>
    <row r="769" spans="8:29" x14ac:dyDescent="0.25">
      <c r="H769" s="84"/>
      <c r="I769" s="215"/>
      <c r="J769" s="215"/>
      <c r="K769" s="215"/>
      <c r="L769" s="82"/>
      <c r="M769" s="82"/>
      <c r="N769" s="82"/>
      <c r="O769" s="82"/>
      <c r="P769" s="82"/>
      <c r="Q769" s="82"/>
      <c r="R769" s="82"/>
      <c r="S769" s="82"/>
      <c r="T769" s="82"/>
      <c r="U769" s="82"/>
      <c r="V769" s="82"/>
      <c r="W769" s="82"/>
      <c r="X769" s="82"/>
      <c r="Y769" s="82"/>
      <c r="Z769" s="82"/>
      <c r="AA769" s="82"/>
      <c r="AB769" s="82"/>
      <c r="AC769" s="82"/>
    </row>
    <row r="770" spans="8:29" x14ac:dyDescent="0.25">
      <c r="H770" s="84"/>
      <c r="I770" s="215"/>
      <c r="J770" s="215"/>
      <c r="K770" s="215"/>
      <c r="L770" s="82"/>
      <c r="M770" s="82"/>
      <c r="N770" s="82"/>
      <c r="O770" s="82"/>
      <c r="P770" s="82"/>
      <c r="Q770" s="82"/>
      <c r="R770" s="82"/>
      <c r="S770" s="82"/>
      <c r="T770" s="82"/>
      <c r="U770" s="82"/>
      <c r="V770" s="82"/>
      <c r="W770" s="82"/>
      <c r="X770" s="82"/>
      <c r="Y770" s="82"/>
      <c r="Z770" s="82"/>
      <c r="AA770" s="82"/>
      <c r="AB770" s="82"/>
      <c r="AC770" s="82"/>
    </row>
    <row r="771" spans="8:29" x14ac:dyDescent="0.25">
      <c r="H771" s="84"/>
      <c r="I771" s="215"/>
      <c r="J771" s="215"/>
      <c r="K771" s="215"/>
      <c r="L771" s="82"/>
      <c r="M771" s="82"/>
      <c r="N771" s="82"/>
      <c r="O771" s="82"/>
      <c r="P771" s="82"/>
      <c r="Q771" s="82"/>
      <c r="R771" s="82"/>
      <c r="S771" s="82"/>
      <c r="T771" s="82"/>
      <c r="U771" s="82"/>
      <c r="V771" s="82"/>
      <c r="W771" s="82"/>
      <c r="X771" s="82"/>
      <c r="Y771" s="82"/>
      <c r="Z771" s="82"/>
      <c r="AA771" s="82"/>
      <c r="AB771" s="82"/>
      <c r="AC771" s="82"/>
    </row>
    <row r="772" spans="8:29" x14ac:dyDescent="0.25">
      <c r="H772" s="84"/>
      <c r="I772" s="215"/>
      <c r="J772" s="215"/>
      <c r="K772" s="215"/>
      <c r="L772" s="82"/>
      <c r="M772" s="82"/>
      <c r="N772" s="82"/>
      <c r="O772" s="82"/>
      <c r="P772" s="82"/>
      <c r="Q772" s="82"/>
      <c r="R772" s="82"/>
      <c r="S772" s="82"/>
      <c r="T772" s="82"/>
      <c r="U772" s="82"/>
      <c r="V772" s="82"/>
      <c r="W772" s="82"/>
      <c r="X772" s="82"/>
      <c r="Y772" s="82"/>
      <c r="Z772" s="82"/>
      <c r="AA772" s="82"/>
      <c r="AB772" s="82"/>
      <c r="AC772" s="82"/>
    </row>
    <row r="773" spans="8:29" x14ac:dyDescent="0.25">
      <c r="H773" s="84"/>
      <c r="I773" s="215"/>
      <c r="J773" s="215"/>
      <c r="K773" s="215"/>
      <c r="L773" s="82"/>
      <c r="M773" s="82"/>
      <c r="N773" s="82"/>
      <c r="O773" s="82"/>
      <c r="P773" s="82"/>
      <c r="Q773" s="82"/>
      <c r="R773" s="82"/>
      <c r="S773" s="82"/>
      <c r="T773" s="82"/>
      <c r="U773" s="82"/>
      <c r="V773" s="82"/>
      <c r="W773" s="82"/>
      <c r="X773" s="82"/>
      <c r="Y773" s="82"/>
      <c r="Z773" s="82"/>
      <c r="AA773" s="82"/>
      <c r="AB773" s="82"/>
      <c r="AC773" s="82"/>
    </row>
    <row r="774" spans="8:29" x14ac:dyDescent="0.25">
      <c r="H774" s="84"/>
      <c r="I774" s="215"/>
      <c r="J774" s="215"/>
      <c r="K774" s="215"/>
      <c r="L774" s="82"/>
      <c r="M774" s="82"/>
      <c r="N774" s="82"/>
      <c r="O774" s="82"/>
      <c r="P774" s="82"/>
      <c r="Q774" s="82"/>
      <c r="R774" s="82"/>
      <c r="S774" s="82"/>
      <c r="T774" s="82"/>
      <c r="U774" s="82"/>
      <c r="V774" s="82"/>
      <c r="W774" s="82"/>
      <c r="X774" s="82"/>
      <c r="Y774" s="82"/>
      <c r="Z774" s="82"/>
      <c r="AA774" s="82"/>
      <c r="AB774" s="82"/>
      <c r="AC774" s="82"/>
    </row>
    <row r="775" spans="8:29" x14ac:dyDescent="0.25">
      <c r="H775" s="84"/>
      <c r="I775" s="215"/>
      <c r="J775" s="215"/>
      <c r="K775" s="215"/>
      <c r="L775" s="82"/>
      <c r="M775" s="82"/>
      <c r="N775" s="82"/>
      <c r="O775" s="82"/>
      <c r="P775" s="82"/>
      <c r="Q775" s="82"/>
      <c r="R775" s="82"/>
      <c r="S775" s="82"/>
      <c r="T775" s="82"/>
      <c r="U775" s="82"/>
      <c r="V775" s="82"/>
      <c r="W775" s="82"/>
      <c r="X775" s="82"/>
      <c r="Y775" s="82"/>
      <c r="Z775" s="82"/>
      <c r="AA775" s="82"/>
      <c r="AB775" s="82"/>
      <c r="AC775" s="82"/>
    </row>
    <row r="776" spans="8:29" x14ac:dyDescent="0.25">
      <c r="H776" s="84"/>
      <c r="I776" s="215"/>
      <c r="J776" s="215"/>
      <c r="K776" s="215"/>
      <c r="L776" s="82"/>
      <c r="M776" s="82"/>
      <c r="N776" s="82"/>
      <c r="O776" s="82"/>
      <c r="P776" s="82"/>
      <c r="Q776" s="82"/>
      <c r="R776" s="82"/>
      <c r="S776" s="82"/>
      <c r="T776" s="82"/>
      <c r="U776" s="82"/>
      <c r="V776" s="82"/>
      <c r="W776" s="82"/>
      <c r="X776" s="82"/>
      <c r="Y776" s="82"/>
      <c r="Z776" s="82"/>
      <c r="AA776" s="82"/>
      <c r="AB776" s="82"/>
      <c r="AC776" s="82"/>
    </row>
    <row r="777" spans="8:29" x14ac:dyDescent="0.25">
      <c r="H777" s="84"/>
      <c r="I777" s="215"/>
      <c r="J777" s="215"/>
      <c r="K777" s="215"/>
      <c r="L777" s="82"/>
      <c r="M777" s="82"/>
      <c r="N777" s="82"/>
      <c r="O777" s="82"/>
      <c r="P777" s="82"/>
      <c r="Q777" s="82"/>
      <c r="R777" s="82"/>
      <c r="S777" s="82"/>
      <c r="T777" s="82"/>
      <c r="U777" s="82"/>
      <c r="V777" s="82"/>
      <c r="W777" s="82"/>
      <c r="X777" s="82"/>
      <c r="Y777" s="82"/>
      <c r="Z777" s="82"/>
      <c r="AA777" s="82"/>
      <c r="AB777" s="82"/>
      <c r="AC777" s="82"/>
    </row>
    <row r="778" spans="8:29" x14ac:dyDescent="0.25">
      <c r="H778" s="84"/>
      <c r="I778" s="215"/>
      <c r="J778" s="215"/>
      <c r="K778" s="215"/>
      <c r="L778" s="82"/>
      <c r="M778" s="82"/>
      <c r="N778" s="82"/>
      <c r="O778" s="82"/>
      <c r="P778" s="82"/>
      <c r="Q778" s="82"/>
      <c r="R778" s="82"/>
      <c r="S778" s="82"/>
      <c r="T778" s="82"/>
      <c r="U778" s="82"/>
      <c r="V778" s="82"/>
      <c r="W778" s="82"/>
      <c r="X778" s="82"/>
      <c r="Y778" s="82"/>
      <c r="Z778" s="82"/>
      <c r="AA778" s="82"/>
      <c r="AB778" s="82"/>
      <c r="AC778" s="82"/>
    </row>
    <row r="779" spans="8:29" x14ac:dyDescent="0.25">
      <c r="H779" s="84"/>
      <c r="I779" s="215"/>
      <c r="J779" s="215"/>
      <c r="K779" s="215"/>
      <c r="L779" s="82"/>
      <c r="M779" s="82"/>
      <c r="N779" s="82"/>
      <c r="O779" s="82"/>
      <c r="P779" s="82"/>
      <c r="Q779" s="82"/>
      <c r="R779" s="82"/>
      <c r="S779" s="82"/>
      <c r="T779" s="82"/>
      <c r="U779" s="82"/>
      <c r="V779" s="82"/>
      <c r="W779" s="82"/>
      <c r="X779" s="82"/>
      <c r="Y779" s="82"/>
      <c r="Z779" s="82"/>
      <c r="AA779" s="82"/>
      <c r="AB779" s="82"/>
      <c r="AC779" s="82"/>
    </row>
    <row r="780" spans="8:29" x14ac:dyDescent="0.25">
      <c r="H780" s="84"/>
      <c r="I780" s="215"/>
      <c r="J780" s="215"/>
      <c r="K780" s="215"/>
      <c r="L780" s="82"/>
      <c r="M780" s="82"/>
      <c r="N780" s="82"/>
      <c r="O780" s="82"/>
      <c r="P780" s="82"/>
      <c r="Q780" s="82"/>
      <c r="R780" s="82"/>
      <c r="S780" s="82"/>
      <c r="T780" s="82"/>
      <c r="U780" s="82"/>
      <c r="V780" s="82"/>
      <c r="W780" s="82"/>
      <c r="X780" s="82"/>
      <c r="Y780" s="82"/>
      <c r="Z780" s="82"/>
      <c r="AA780" s="82"/>
      <c r="AB780" s="82"/>
      <c r="AC780" s="82"/>
    </row>
    <row r="781" spans="8:29" x14ac:dyDescent="0.25">
      <c r="H781" s="84"/>
      <c r="I781" s="215"/>
      <c r="J781" s="215"/>
      <c r="K781" s="215"/>
      <c r="L781" s="82"/>
      <c r="M781" s="82"/>
      <c r="N781" s="82"/>
      <c r="O781" s="82"/>
      <c r="P781" s="82"/>
      <c r="Q781" s="82"/>
      <c r="R781" s="82"/>
      <c r="S781" s="82"/>
      <c r="T781" s="82"/>
      <c r="U781" s="82"/>
      <c r="V781" s="82"/>
      <c r="W781" s="82"/>
      <c r="X781" s="82"/>
      <c r="Y781" s="82"/>
      <c r="Z781" s="82"/>
      <c r="AA781" s="82"/>
      <c r="AB781" s="82"/>
      <c r="AC781" s="82"/>
    </row>
    <row r="782" spans="8:29" x14ac:dyDescent="0.25">
      <c r="H782" s="84"/>
      <c r="I782" s="215"/>
      <c r="J782" s="215"/>
      <c r="K782" s="215"/>
      <c r="L782" s="82"/>
      <c r="M782" s="82"/>
      <c r="N782" s="82"/>
      <c r="O782" s="82"/>
      <c r="P782" s="82"/>
      <c r="Q782" s="82"/>
      <c r="R782" s="82"/>
      <c r="S782" s="82"/>
      <c r="T782" s="82"/>
      <c r="U782" s="82"/>
      <c r="V782" s="82"/>
      <c r="W782" s="82"/>
      <c r="X782" s="82"/>
      <c r="Y782" s="82"/>
      <c r="Z782" s="82"/>
      <c r="AA782" s="82"/>
      <c r="AB782" s="82"/>
      <c r="AC782" s="82"/>
    </row>
    <row r="783" spans="8:29" x14ac:dyDescent="0.25">
      <c r="H783" s="84"/>
      <c r="I783" s="215"/>
      <c r="J783" s="215"/>
      <c r="K783" s="215"/>
      <c r="L783" s="82"/>
      <c r="M783" s="82"/>
      <c r="N783" s="82"/>
      <c r="O783" s="82"/>
      <c r="P783" s="82"/>
      <c r="Q783" s="82"/>
      <c r="R783" s="82"/>
      <c r="S783" s="82"/>
      <c r="T783" s="82"/>
      <c r="U783" s="82"/>
      <c r="V783" s="82"/>
      <c r="W783" s="82"/>
      <c r="X783" s="82"/>
      <c r="Y783" s="82"/>
      <c r="Z783" s="82"/>
      <c r="AA783" s="82"/>
      <c r="AB783" s="82"/>
      <c r="AC783" s="82"/>
    </row>
    <row r="784" spans="8:29" x14ac:dyDescent="0.25">
      <c r="H784" s="84"/>
      <c r="I784" s="215"/>
      <c r="J784" s="215"/>
      <c r="K784" s="215"/>
      <c r="L784" s="82"/>
      <c r="M784" s="82"/>
      <c r="N784" s="82"/>
      <c r="O784" s="82"/>
      <c r="P784" s="82"/>
      <c r="Q784" s="82"/>
      <c r="R784" s="82"/>
      <c r="S784" s="82"/>
      <c r="T784" s="82"/>
      <c r="U784" s="82"/>
      <c r="V784" s="82"/>
      <c r="W784" s="82"/>
      <c r="X784" s="82"/>
      <c r="Y784" s="82"/>
      <c r="Z784" s="82"/>
      <c r="AA784" s="82"/>
      <c r="AB784" s="82"/>
      <c r="AC784" s="82"/>
    </row>
    <row r="785" spans="8:29" x14ac:dyDescent="0.25">
      <c r="H785" s="84"/>
      <c r="I785" s="215"/>
      <c r="J785" s="215"/>
      <c r="K785" s="215"/>
      <c r="L785" s="82"/>
      <c r="M785" s="82"/>
      <c r="N785" s="82"/>
      <c r="O785" s="82"/>
      <c r="P785" s="82"/>
      <c r="Q785" s="82"/>
      <c r="R785" s="82"/>
      <c r="S785" s="82"/>
      <c r="T785" s="82"/>
      <c r="U785" s="82"/>
      <c r="V785" s="82"/>
      <c r="W785" s="82"/>
      <c r="X785" s="82"/>
      <c r="Y785" s="82"/>
      <c r="Z785" s="82"/>
      <c r="AA785" s="82"/>
      <c r="AB785" s="82"/>
      <c r="AC785" s="82"/>
    </row>
    <row r="786" spans="8:29" x14ac:dyDescent="0.25">
      <c r="H786" s="84"/>
      <c r="I786" s="215"/>
      <c r="J786" s="215"/>
      <c r="K786" s="215"/>
      <c r="L786" s="82"/>
      <c r="M786" s="82"/>
      <c r="N786" s="82"/>
      <c r="O786" s="82"/>
      <c r="P786" s="82"/>
      <c r="Q786" s="82"/>
      <c r="R786" s="82"/>
      <c r="S786" s="82"/>
      <c r="T786" s="82"/>
      <c r="U786" s="82"/>
      <c r="V786" s="82"/>
      <c r="W786" s="82"/>
      <c r="X786" s="82"/>
      <c r="Y786" s="82"/>
      <c r="Z786" s="82"/>
      <c r="AA786" s="82"/>
      <c r="AB786" s="82"/>
      <c r="AC786" s="82"/>
    </row>
    <row r="787" spans="8:29" x14ac:dyDescent="0.25">
      <c r="H787" s="84"/>
      <c r="I787" s="215"/>
      <c r="J787" s="215"/>
      <c r="K787" s="215"/>
      <c r="L787" s="82"/>
      <c r="M787" s="82"/>
      <c r="N787" s="82"/>
      <c r="O787" s="82"/>
      <c r="P787" s="82"/>
      <c r="Q787" s="82"/>
      <c r="R787" s="82"/>
      <c r="S787" s="82"/>
      <c r="T787" s="82"/>
      <c r="U787" s="82"/>
      <c r="V787" s="82"/>
      <c r="W787" s="82"/>
      <c r="X787" s="82"/>
      <c r="Y787" s="82"/>
      <c r="Z787" s="82"/>
      <c r="AA787" s="82"/>
      <c r="AB787" s="82"/>
      <c r="AC787" s="82"/>
    </row>
    <row r="788" spans="8:29" x14ac:dyDescent="0.25">
      <c r="H788" s="84"/>
      <c r="I788" s="215"/>
      <c r="J788" s="215"/>
      <c r="K788" s="215"/>
      <c r="L788" s="82"/>
      <c r="M788" s="82"/>
      <c r="N788" s="82"/>
      <c r="O788" s="82"/>
      <c r="P788" s="82"/>
      <c r="Q788" s="82"/>
      <c r="R788" s="82"/>
      <c r="S788" s="82"/>
      <c r="T788" s="82"/>
      <c r="U788" s="82"/>
      <c r="V788" s="82"/>
      <c r="W788" s="82"/>
      <c r="X788" s="82"/>
      <c r="Y788" s="82"/>
      <c r="Z788" s="82"/>
      <c r="AA788" s="82"/>
      <c r="AB788" s="82"/>
      <c r="AC788" s="82"/>
    </row>
    <row r="789" spans="8:29" x14ac:dyDescent="0.25">
      <c r="H789" s="84"/>
      <c r="I789" s="215"/>
      <c r="J789" s="215"/>
      <c r="K789" s="215"/>
      <c r="L789" s="82"/>
      <c r="M789" s="82"/>
      <c r="N789" s="82"/>
      <c r="O789" s="82"/>
      <c r="P789" s="82"/>
      <c r="Q789" s="82"/>
      <c r="R789" s="82"/>
      <c r="S789" s="82"/>
      <c r="T789" s="82"/>
      <c r="U789" s="82"/>
      <c r="V789" s="82"/>
      <c r="W789" s="82"/>
      <c r="X789" s="82"/>
      <c r="Y789" s="82"/>
      <c r="Z789" s="82"/>
      <c r="AA789" s="82"/>
      <c r="AB789" s="82"/>
      <c r="AC789" s="82"/>
    </row>
    <row r="790" spans="8:29" x14ac:dyDescent="0.25">
      <c r="H790" s="84"/>
      <c r="I790" s="215"/>
      <c r="J790" s="215"/>
      <c r="K790" s="215"/>
      <c r="L790" s="82"/>
      <c r="M790" s="82"/>
      <c r="N790" s="82"/>
      <c r="O790" s="82"/>
      <c r="P790" s="82"/>
      <c r="Q790" s="82"/>
      <c r="R790" s="82"/>
      <c r="S790" s="82"/>
      <c r="T790" s="82"/>
      <c r="U790" s="82"/>
      <c r="V790" s="82"/>
      <c r="W790" s="82"/>
      <c r="X790" s="82"/>
      <c r="Y790" s="82"/>
      <c r="Z790" s="82"/>
      <c r="AA790" s="82"/>
      <c r="AB790" s="82"/>
      <c r="AC790" s="82"/>
    </row>
    <row r="791" spans="8:29" x14ac:dyDescent="0.25">
      <c r="H791" s="84"/>
      <c r="I791" s="215"/>
      <c r="J791" s="215"/>
      <c r="K791" s="215"/>
      <c r="L791" s="82"/>
      <c r="M791" s="82"/>
      <c r="N791" s="82"/>
      <c r="O791" s="82"/>
      <c r="P791" s="82"/>
      <c r="Q791" s="82"/>
      <c r="R791" s="82"/>
      <c r="S791" s="82"/>
      <c r="T791" s="82"/>
      <c r="U791" s="82"/>
      <c r="V791" s="82"/>
      <c r="W791" s="82"/>
      <c r="X791" s="82"/>
      <c r="Y791" s="82"/>
      <c r="Z791" s="82"/>
      <c r="AA791" s="82"/>
      <c r="AB791" s="82"/>
      <c r="AC791" s="82"/>
    </row>
    <row r="792" spans="8:29" x14ac:dyDescent="0.25">
      <c r="H792" s="84"/>
      <c r="I792" s="215"/>
      <c r="J792" s="215"/>
      <c r="K792" s="215"/>
      <c r="L792" s="82"/>
      <c r="M792" s="82"/>
      <c r="N792" s="82"/>
      <c r="O792" s="82"/>
      <c r="P792" s="82"/>
      <c r="Q792" s="82"/>
      <c r="R792" s="82"/>
      <c r="S792" s="82"/>
      <c r="T792" s="82"/>
      <c r="U792" s="82"/>
      <c r="V792" s="82"/>
      <c r="W792" s="82"/>
      <c r="X792" s="82"/>
      <c r="Y792" s="82"/>
      <c r="Z792" s="82"/>
      <c r="AA792" s="82"/>
      <c r="AB792" s="82"/>
      <c r="AC792" s="82"/>
    </row>
    <row r="793" spans="8:29" x14ac:dyDescent="0.25">
      <c r="H793" s="84"/>
      <c r="I793" s="215"/>
      <c r="J793" s="215"/>
      <c r="K793" s="215"/>
      <c r="L793" s="82"/>
      <c r="M793" s="82"/>
      <c r="N793" s="82"/>
      <c r="O793" s="82"/>
      <c r="P793" s="82"/>
      <c r="Q793" s="82"/>
      <c r="R793" s="82"/>
      <c r="S793" s="82"/>
      <c r="T793" s="82"/>
      <c r="U793" s="82"/>
      <c r="V793" s="82"/>
      <c r="W793" s="82"/>
      <c r="X793" s="82"/>
      <c r="Y793" s="82"/>
      <c r="Z793" s="82"/>
      <c r="AA793" s="82"/>
      <c r="AB793" s="82"/>
      <c r="AC793" s="82"/>
    </row>
    <row r="794" spans="8:29" x14ac:dyDescent="0.25">
      <c r="H794" s="84"/>
      <c r="I794" s="215"/>
      <c r="J794" s="215"/>
      <c r="K794" s="215"/>
      <c r="L794" s="82"/>
      <c r="M794" s="82"/>
      <c r="N794" s="82"/>
      <c r="O794" s="82"/>
      <c r="P794" s="82"/>
      <c r="Q794" s="82"/>
      <c r="R794" s="82"/>
      <c r="S794" s="82"/>
      <c r="T794" s="82"/>
      <c r="U794" s="82"/>
      <c r="V794" s="82"/>
      <c r="W794" s="82"/>
      <c r="X794" s="82"/>
      <c r="Y794" s="82"/>
      <c r="Z794" s="82"/>
      <c r="AA794" s="82"/>
      <c r="AB794" s="82"/>
      <c r="AC794" s="82"/>
    </row>
    <row r="795" spans="8:29" x14ac:dyDescent="0.25">
      <c r="H795" s="84"/>
      <c r="I795" s="215"/>
      <c r="J795" s="215"/>
      <c r="K795" s="215"/>
      <c r="L795" s="82"/>
      <c r="M795" s="82"/>
      <c r="N795" s="82"/>
      <c r="O795" s="82"/>
      <c r="P795" s="82"/>
      <c r="Q795" s="82"/>
      <c r="R795" s="82"/>
      <c r="S795" s="82"/>
      <c r="T795" s="82"/>
      <c r="U795" s="82"/>
      <c r="V795" s="82"/>
      <c r="W795" s="82"/>
      <c r="X795" s="82"/>
      <c r="Y795" s="82"/>
      <c r="Z795" s="82"/>
      <c r="AA795" s="82"/>
      <c r="AB795" s="82"/>
      <c r="AC795" s="82"/>
    </row>
    <row r="796" spans="8:29" x14ac:dyDescent="0.25">
      <c r="H796" s="84"/>
      <c r="I796" s="215"/>
      <c r="J796" s="215"/>
      <c r="K796" s="215"/>
      <c r="L796" s="82"/>
      <c r="M796" s="82"/>
      <c r="N796" s="82"/>
      <c r="O796" s="82"/>
      <c r="P796" s="82"/>
      <c r="Q796" s="82"/>
      <c r="R796" s="82"/>
      <c r="S796" s="82"/>
      <c r="T796" s="82"/>
      <c r="U796" s="82"/>
      <c r="V796" s="82"/>
      <c r="W796" s="82"/>
      <c r="X796" s="82"/>
      <c r="Y796" s="82"/>
      <c r="Z796" s="82"/>
      <c r="AA796" s="82"/>
      <c r="AB796" s="82"/>
      <c r="AC796" s="82"/>
    </row>
    <row r="797" spans="8:29" x14ac:dyDescent="0.25">
      <c r="H797" s="84"/>
      <c r="I797" s="215"/>
      <c r="J797" s="215"/>
      <c r="K797" s="215"/>
      <c r="L797" s="82"/>
      <c r="M797" s="82"/>
      <c r="N797" s="82"/>
      <c r="O797" s="82"/>
      <c r="P797" s="82"/>
      <c r="Q797" s="82"/>
      <c r="R797" s="82"/>
      <c r="S797" s="82"/>
      <c r="T797" s="82"/>
      <c r="U797" s="82"/>
      <c r="V797" s="82"/>
      <c r="W797" s="82"/>
      <c r="X797" s="82"/>
      <c r="Y797" s="82"/>
      <c r="Z797" s="82"/>
      <c r="AA797" s="82"/>
      <c r="AB797" s="82"/>
      <c r="AC797" s="82"/>
    </row>
    <row r="798" spans="8:29" x14ac:dyDescent="0.25">
      <c r="H798" s="84"/>
      <c r="I798" s="215"/>
      <c r="J798" s="215"/>
      <c r="K798" s="215"/>
      <c r="L798" s="82"/>
      <c r="M798" s="82"/>
      <c r="N798" s="82"/>
      <c r="O798" s="82"/>
      <c r="P798" s="82"/>
      <c r="Q798" s="82"/>
      <c r="R798" s="82"/>
      <c r="S798" s="82"/>
      <c r="T798" s="82"/>
      <c r="U798" s="82"/>
      <c r="V798" s="82"/>
      <c r="W798" s="82"/>
      <c r="X798" s="82"/>
      <c r="Y798" s="82"/>
      <c r="Z798" s="82"/>
      <c r="AA798" s="82"/>
      <c r="AB798" s="82"/>
      <c r="AC798" s="82"/>
    </row>
    <row r="799" spans="8:29" x14ac:dyDescent="0.25">
      <c r="H799" s="84"/>
      <c r="I799" s="215"/>
      <c r="J799" s="215"/>
      <c r="K799" s="215"/>
      <c r="L799" s="82"/>
      <c r="M799" s="82"/>
      <c r="N799" s="82"/>
      <c r="O799" s="82"/>
      <c r="P799" s="82"/>
      <c r="Q799" s="82"/>
      <c r="R799" s="82"/>
      <c r="S799" s="82"/>
      <c r="T799" s="82"/>
      <c r="U799" s="82"/>
      <c r="V799" s="82"/>
      <c r="W799" s="82"/>
      <c r="X799" s="82"/>
      <c r="Y799" s="82"/>
      <c r="Z799" s="82"/>
      <c r="AA799" s="82"/>
      <c r="AB799" s="82"/>
      <c r="AC799" s="82"/>
    </row>
    <row r="800" spans="8:29" x14ac:dyDescent="0.25">
      <c r="H800" s="84"/>
      <c r="I800" s="215"/>
      <c r="J800" s="215"/>
      <c r="K800" s="215"/>
      <c r="L800" s="82"/>
      <c r="M800" s="82"/>
      <c r="N800" s="82"/>
      <c r="O800" s="82"/>
      <c r="P800" s="82"/>
      <c r="Q800" s="82"/>
      <c r="R800" s="82"/>
      <c r="S800" s="82"/>
      <c r="T800" s="82"/>
      <c r="U800" s="82"/>
      <c r="V800" s="82"/>
      <c r="W800" s="82"/>
      <c r="X800" s="82"/>
      <c r="Y800" s="82"/>
      <c r="Z800" s="82"/>
      <c r="AA800" s="82"/>
      <c r="AB800" s="82"/>
      <c r="AC800" s="82"/>
    </row>
    <row r="801" spans="8:29" x14ac:dyDescent="0.25">
      <c r="H801" s="84"/>
      <c r="I801" s="215"/>
      <c r="J801" s="215"/>
      <c r="K801" s="215"/>
      <c r="L801" s="82"/>
      <c r="M801" s="82"/>
      <c r="N801" s="82"/>
      <c r="O801" s="82"/>
      <c r="P801" s="82"/>
      <c r="Q801" s="82"/>
      <c r="R801" s="82"/>
      <c r="S801" s="82"/>
      <c r="T801" s="82"/>
      <c r="U801" s="82"/>
      <c r="V801" s="82"/>
      <c r="W801" s="82"/>
      <c r="X801" s="82"/>
      <c r="Y801" s="82"/>
      <c r="Z801" s="82"/>
      <c r="AA801" s="82"/>
      <c r="AB801" s="82"/>
      <c r="AC801" s="82"/>
    </row>
    <row r="802" spans="8:29" x14ac:dyDescent="0.25">
      <c r="H802" s="84"/>
      <c r="I802" s="215"/>
      <c r="J802" s="215"/>
      <c r="K802" s="215"/>
      <c r="L802" s="82"/>
      <c r="M802" s="82"/>
      <c r="N802" s="82"/>
      <c r="O802" s="82"/>
      <c r="P802" s="82"/>
      <c r="Q802" s="82"/>
      <c r="R802" s="82"/>
      <c r="S802" s="82"/>
      <c r="T802" s="82"/>
      <c r="U802" s="82"/>
      <c r="V802" s="82"/>
      <c r="W802" s="82"/>
      <c r="X802" s="82"/>
      <c r="Y802" s="82"/>
      <c r="Z802" s="82"/>
      <c r="AA802" s="82"/>
      <c r="AB802" s="82"/>
      <c r="AC802" s="82"/>
    </row>
    <row r="803" spans="8:29" x14ac:dyDescent="0.25">
      <c r="H803" s="84"/>
      <c r="I803" s="215"/>
      <c r="J803" s="215"/>
      <c r="K803" s="215"/>
      <c r="L803" s="82"/>
      <c r="M803" s="82"/>
      <c r="N803" s="82"/>
      <c r="O803" s="82"/>
      <c r="P803" s="82"/>
      <c r="Q803" s="82"/>
      <c r="R803" s="82"/>
      <c r="S803" s="82"/>
      <c r="T803" s="82"/>
      <c r="U803" s="82"/>
      <c r="V803" s="82"/>
      <c r="W803" s="82"/>
      <c r="X803" s="82"/>
      <c r="Y803" s="82"/>
      <c r="Z803" s="82"/>
      <c r="AA803" s="82"/>
      <c r="AB803" s="82"/>
      <c r="AC803" s="82"/>
    </row>
    <row r="804" spans="8:29" x14ac:dyDescent="0.25">
      <c r="H804" s="84"/>
      <c r="I804" s="215"/>
      <c r="J804" s="215"/>
      <c r="K804" s="215"/>
      <c r="L804" s="82"/>
      <c r="M804" s="82"/>
      <c r="N804" s="82"/>
      <c r="O804" s="82"/>
      <c r="P804" s="82"/>
      <c r="Q804" s="82"/>
      <c r="R804" s="82"/>
      <c r="S804" s="82"/>
      <c r="T804" s="82"/>
      <c r="U804" s="82"/>
      <c r="V804" s="82"/>
      <c r="W804" s="82"/>
      <c r="X804" s="82"/>
      <c r="Y804" s="82"/>
      <c r="Z804" s="82"/>
      <c r="AA804" s="82"/>
      <c r="AB804" s="82"/>
      <c r="AC804" s="82"/>
    </row>
    <row r="805" spans="8:29" x14ac:dyDescent="0.25">
      <c r="H805" s="84"/>
      <c r="I805" s="215"/>
      <c r="J805" s="215"/>
      <c r="K805" s="215"/>
      <c r="L805" s="82"/>
      <c r="M805" s="82"/>
      <c r="N805" s="82"/>
      <c r="O805" s="82"/>
      <c r="P805" s="82"/>
      <c r="Q805" s="82"/>
      <c r="R805" s="82"/>
      <c r="S805" s="82"/>
      <c r="T805" s="82"/>
      <c r="U805" s="82"/>
      <c r="V805" s="82"/>
      <c r="W805" s="82"/>
      <c r="X805" s="82"/>
      <c r="Y805" s="82"/>
      <c r="Z805" s="82"/>
      <c r="AA805" s="82"/>
      <c r="AB805" s="82"/>
      <c r="AC805" s="82"/>
    </row>
    <row r="806" spans="8:29" x14ac:dyDescent="0.25">
      <c r="H806" s="84"/>
      <c r="I806" s="215"/>
      <c r="J806" s="215"/>
      <c r="K806" s="215"/>
      <c r="L806" s="82"/>
      <c r="M806" s="82"/>
      <c r="N806" s="82"/>
      <c r="O806" s="82"/>
      <c r="P806" s="82"/>
      <c r="Q806" s="82"/>
      <c r="R806" s="82"/>
      <c r="S806" s="82"/>
      <c r="T806" s="82"/>
      <c r="U806" s="82"/>
      <c r="V806" s="82"/>
      <c r="W806" s="82"/>
      <c r="X806" s="82"/>
      <c r="Y806" s="82"/>
      <c r="Z806" s="82"/>
      <c r="AA806" s="82"/>
      <c r="AB806" s="82"/>
      <c r="AC806" s="82"/>
    </row>
  </sheetData>
  <pageMargins left="0.70866141732283472" right="0.70866141732283472" top="0.70866141732283472" bottom="0.70866141732283472" header="0.31496062992125984" footer="0.31496062992125984"/>
  <pageSetup paperSize="9" orientation="portrait" horizontalDpi="1200" verticalDpi="1200" r:id="rId1"/>
  <headerFooter>
    <oddHeader>&amp;C&amp;"Arial,Regular"&amp;12&amp;P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tabSelected="1" workbookViewId="0">
      <selection activeCell="J6" sqref="J6"/>
    </sheetView>
  </sheetViews>
  <sheetFormatPr defaultColWidth="9.109375" defaultRowHeight="16.5" customHeight="1" x14ac:dyDescent="0.25"/>
  <cols>
    <col min="1" max="1" width="2.44140625" style="8" customWidth="1"/>
    <col min="2" max="2" width="1.88671875" style="8" customWidth="1"/>
    <col min="3" max="3" width="38.44140625" style="8" customWidth="1"/>
    <col min="4" max="4" width="7.88671875" style="8" customWidth="1"/>
    <col min="5" max="5" width="9.33203125" style="8" customWidth="1"/>
    <col min="6" max="6" width="8.109375" style="8" customWidth="1"/>
    <col min="7" max="7" width="8.5546875" style="8" customWidth="1"/>
    <col min="8" max="8" width="12" style="8" customWidth="1"/>
    <col min="9" max="9" width="9.109375" style="8"/>
    <col min="10" max="12" width="11.33203125" style="198" customWidth="1"/>
    <col min="13" max="16384" width="9.109375" style="8"/>
  </cols>
  <sheetData>
    <row r="1" spans="1:13" s="2" customFormat="1" ht="19.95" customHeight="1" x14ac:dyDescent="0.3">
      <c r="A1" s="18" t="s">
        <v>259</v>
      </c>
      <c r="B1" s="18"/>
      <c r="C1" s="18"/>
      <c r="J1" s="198"/>
      <c r="K1" s="198"/>
      <c r="L1" s="198"/>
    </row>
    <row r="2" spans="1:13" s="2" customFormat="1" ht="19.95" customHeight="1" x14ac:dyDescent="0.25">
      <c r="B2" s="7"/>
      <c r="J2" s="198"/>
      <c r="K2" s="198"/>
      <c r="L2" s="198"/>
    </row>
    <row r="3" spans="1:13" s="7" customFormat="1" ht="109.95" customHeight="1" x14ac:dyDescent="0.25">
      <c r="A3" s="11"/>
      <c r="B3" s="11"/>
      <c r="C3" s="11"/>
      <c r="D3" s="28" t="s">
        <v>118</v>
      </c>
      <c r="E3" s="28" t="s">
        <v>247</v>
      </c>
      <c r="F3" s="28" t="s">
        <v>119</v>
      </c>
      <c r="G3" s="28" t="s">
        <v>120</v>
      </c>
      <c r="H3" s="28" t="s">
        <v>248</v>
      </c>
      <c r="J3" s="220" t="s">
        <v>121</v>
      </c>
      <c r="K3" s="220" t="s">
        <v>135</v>
      </c>
      <c r="L3" s="220" t="s">
        <v>136</v>
      </c>
    </row>
    <row r="4" spans="1:13" ht="19.95" customHeight="1" x14ac:dyDescent="0.25">
      <c r="D4" s="71"/>
      <c r="E4" s="71"/>
      <c r="G4" s="71"/>
      <c r="H4" s="71"/>
    </row>
    <row r="5" spans="1:13" ht="19.95" customHeight="1" x14ac:dyDescent="0.25">
      <c r="A5" s="12" t="s">
        <v>250</v>
      </c>
      <c r="B5" s="12"/>
      <c r="D5" s="178"/>
      <c r="E5" s="178"/>
      <c r="G5" s="178"/>
      <c r="H5" s="179"/>
    </row>
    <row r="6" spans="1:13" ht="19.95" customHeight="1" x14ac:dyDescent="0.25">
      <c r="B6" s="8" t="s">
        <v>67</v>
      </c>
      <c r="D6" s="159">
        <v>44</v>
      </c>
      <c r="E6" s="159">
        <v>415</v>
      </c>
      <c r="F6" s="68">
        <f>+D6/J6*100</f>
        <v>83.018867924528308</v>
      </c>
      <c r="G6" s="68">
        <f>D6/K6*100</f>
        <v>61.111111111111114</v>
      </c>
      <c r="H6" s="183">
        <f>E6/L6*100</f>
        <v>75.729927007299267</v>
      </c>
      <c r="J6" s="198">
        <v>53</v>
      </c>
      <c r="K6" s="198">
        <v>72</v>
      </c>
      <c r="L6" s="198">
        <v>548</v>
      </c>
      <c r="M6" s="34"/>
    </row>
    <row r="7" spans="1:13" ht="19.95" customHeight="1" x14ac:dyDescent="0.25">
      <c r="C7" s="16" t="s">
        <v>65</v>
      </c>
      <c r="D7" s="159">
        <v>44</v>
      </c>
      <c r="E7" s="159">
        <v>415</v>
      </c>
      <c r="F7" s="68">
        <f t="shared" ref="F7:F22" si="0">+D7/J7*100</f>
        <v>83.018867924528308</v>
      </c>
      <c r="G7" s="68">
        <f>D7/K7*100</f>
        <v>61.111111111111114</v>
      </c>
      <c r="H7" s="183">
        <f>E7/L7*100</f>
        <v>75.729927007299267</v>
      </c>
      <c r="J7" s="198">
        <v>53</v>
      </c>
      <c r="K7" s="198">
        <v>72</v>
      </c>
      <c r="L7" s="198">
        <v>548</v>
      </c>
      <c r="M7" s="34"/>
    </row>
    <row r="8" spans="1:13" ht="19.95" customHeight="1" x14ac:dyDescent="0.25">
      <c r="C8" s="16" t="s">
        <v>68</v>
      </c>
      <c r="D8" s="159">
        <v>0</v>
      </c>
      <c r="E8" s="159">
        <v>0</v>
      </c>
      <c r="F8" s="68">
        <v>0</v>
      </c>
      <c r="G8" s="68">
        <v>0</v>
      </c>
      <c r="H8" s="183">
        <v>0</v>
      </c>
      <c r="M8" s="34"/>
    </row>
    <row r="9" spans="1:13" ht="19.95" customHeight="1" x14ac:dyDescent="0.25">
      <c r="C9" s="16" t="s">
        <v>66</v>
      </c>
      <c r="D9" s="159">
        <v>0</v>
      </c>
      <c r="E9" s="159">
        <v>0</v>
      </c>
      <c r="F9" s="68">
        <v>0</v>
      </c>
      <c r="G9" s="68">
        <v>0</v>
      </c>
      <c r="H9" s="183">
        <v>0</v>
      </c>
      <c r="M9" s="34"/>
    </row>
    <row r="10" spans="1:13" ht="19.95" customHeight="1" x14ac:dyDescent="0.25">
      <c r="B10" s="8" t="s">
        <v>69</v>
      </c>
      <c r="D10" s="159">
        <v>28</v>
      </c>
      <c r="E10" s="159">
        <v>243</v>
      </c>
      <c r="F10" s="68">
        <f t="shared" si="0"/>
        <v>112.00000000000001</v>
      </c>
      <c r="G10" s="68">
        <f>D10/K10*100</f>
        <v>65.116279069767444</v>
      </c>
      <c r="H10" s="183">
        <f>E10/L10*100</f>
        <v>96.047430830039531</v>
      </c>
      <c r="J10" s="198">
        <v>25</v>
      </c>
      <c r="K10" s="198">
        <v>43</v>
      </c>
      <c r="L10" s="198">
        <v>253</v>
      </c>
      <c r="M10" s="34"/>
    </row>
    <row r="11" spans="1:13" ht="19.95" customHeight="1" x14ac:dyDescent="0.25">
      <c r="C11" s="16" t="s">
        <v>65</v>
      </c>
      <c r="D11" s="159">
        <v>28</v>
      </c>
      <c r="E11" s="159">
        <v>243</v>
      </c>
      <c r="F11" s="68">
        <f t="shared" si="0"/>
        <v>112.00000000000001</v>
      </c>
      <c r="G11" s="68">
        <f>D11/K11*100</f>
        <v>65.116279069767444</v>
      </c>
      <c r="H11" s="183">
        <f>E11/L11*100</f>
        <v>96.047430830039531</v>
      </c>
      <c r="J11" s="198">
        <v>25</v>
      </c>
      <c r="K11" s="198">
        <v>43</v>
      </c>
      <c r="L11" s="198">
        <v>253</v>
      </c>
      <c r="M11" s="34"/>
    </row>
    <row r="12" spans="1:13" ht="19.95" customHeight="1" x14ac:dyDescent="0.25">
      <c r="C12" s="16" t="s">
        <v>68</v>
      </c>
      <c r="D12" s="159">
        <v>0</v>
      </c>
      <c r="E12" s="159">
        <v>0</v>
      </c>
      <c r="F12" s="68">
        <v>0</v>
      </c>
      <c r="G12" s="68">
        <v>0</v>
      </c>
      <c r="H12" s="183">
        <v>0</v>
      </c>
      <c r="M12" s="34"/>
    </row>
    <row r="13" spans="1:13" ht="19.95" customHeight="1" x14ac:dyDescent="0.25">
      <c r="C13" s="16" t="s">
        <v>66</v>
      </c>
      <c r="D13" s="159">
        <v>0</v>
      </c>
      <c r="E13" s="159">
        <v>0</v>
      </c>
      <c r="F13" s="68">
        <v>0</v>
      </c>
      <c r="G13" s="68">
        <v>0</v>
      </c>
      <c r="H13" s="183">
        <v>0</v>
      </c>
      <c r="M13" s="34"/>
    </row>
    <row r="14" spans="1:13" ht="19.95" customHeight="1" x14ac:dyDescent="0.25">
      <c r="B14" s="8" t="s">
        <v>70</v>
      </c>
      <c r="D14" s="159">
        <v>26</v>
      </c>
      <c r="E14" s="159">
        <v>292</v>
      </c>
      <c r="F14" s="68">
        <f t="shared" si="0"/>
        <v>65</v>
      </c>
      <c r="G14" s="68">
        <f>D14/K14*100</f>
        <v>49.056603773584904</v>
      </c>
      <c r="H14" s="183">
        <f>E14/L14*100</f>
        <v>67.749419953596288</v>
      </c>
      <c r="J14" s="198">
        <v>40</v>
      </c>
      <c r="K14" s="198">
        <v>53</v>
      </c>
      <c r="L14" s="198">
        <v>431</v>
      </c>
      <c r="M14" s="34"/>
    </row>
    <row r="15" spans="1:13" ht="19.95" customHeight="1" x14ac:dyDescent="0.25">
      <c r="C15" s="16" t="s">
        <v>65</v>
      </c>
      <c r="D15" s="159">
        <v>26</v>
      </c>
      <c r="E15" s="159">
        <v>292</v>
      </c>
      <c r="F15" s="68">
        <f t="shared" si="0"/>
        <v>65</v>
      </c>
      <c r="G15" s="68">
        <f>D15/K15*100</f>
        <v>49.056603773584904</v>
      </c>
      <c r="H15" s="183">
        <f>E15/L15*100</f>
        <v>67.749419953596288</v>
      </c>
      <c r="J15" s="198">
        <v>40</v>
      </c>
      <c r="K15" s="198">
        <v>53</v>
      </c>
      <c r="L15" s="198">
        <v>431</v>
      </c>
    </row>
    <row r="16" spans="1:13" ht="19.95" customHeight="1" x14ac:dyDescent="0.25">
      <c r="C16" s="16" t="s">
        <v>68</v>
      </c>
      <c r="D16" s="159">
        <v>0</v>
      </c>
      <c r="E16" s="159">
        <v>0</v>
      </c>
      <c r="F16" s="68">
        <v>0</v>
      </c>
      <c r="G16" s="68">
        <v>0</v>
      </c>
      <c r="H16" s="183">
        <v>0</v>
      </c>
    </row>
    <row r="17" spans="1:12" ht="19.95" customHeight="1" x14ac:dyDescent="0.25">
      <c r="C17" s="16" t="s">
        <v>66</v>
      </c>
      <c r="D17" s="159">
        <v>0</v>
      </c>
      <c r="E17" s="159">
        <v>0</v>
      </c>
      <c r="F17" s="68">
        <v>0</v>
      </c>
      <c r="G17" s="68">
        <v>0</v>
      </c>
      <c r="H17" s="183">
        <v>0</v>
      </c>
    </row>
    <row r="18" spans="1:12" ht="19.95" customHeight="1" x14ac:dyDescent="0.25">
      <c r="A18" s="12" t="s">
        <v>251</v>
      </c>
      <c r="B18" s="12"/>
      <c r="D18" s="162"/>
      <c r="E18" s="162"/>
      <c r="F18" s="163"/>
      <c r="G18" s="182"/>
      <c r="H18" s="164"/>
    </row>
    <row r="19" spans="1:12" ht="19.95" customHeight="1" x14ac:dyDescent="0.25">
      <c r="B19" s="8" t="s">
        <v>71</v>
      </c>
      <c r="D19" s="159">
        <v>5</v>
      </c>
      <c r="E19" s="159">
        <v>75</v>
      </c>
      <c r="F19" s="68">
        <f t="shared" si="0"/>
        <v>71.428571428571431</v>
      </c>
      <c r="G19" s="68">
        <f>D19/K19*100</f>
        <v>35.714285714285715</v>
      </c>
      <c r="H19" s="183">
        <f>E19/L19*100</f>
        <v>55.147058823529413</v>
      </c>
      <c r="J19" s="198">
        <v>7</v>
      </c>
      <c r="K19" s="198">
        <v>14</v>
      </c>
      <c r="L19" s="198">
        <v>136</v>
      </c>
    </row>
    <row r="20" spans="1:12" ht="19.95" customHeight="1" x14ac:dyDescent="0.25">
      <c r="B20" s="8" t="s">
        <v>69</v>
      </c>
      <c r="D20" s="159">
        <v>0</v>
      </c>
      <c r="E20" s="159">
        <v>0</v>
      </c>
      <c r="F20" s="68">
        <v>0</v>
      </c>
      <c r="G20" s="68">
        <v>0</v>
      </c>
      <c r="H20" s="183">
        <f>E20/L20*100</f>
        <v>0</v>
      </c>
      <c r="J20" s="198">
        <v>0</v>
      </c>
      <c r="K20" s="198">
        <v>0</v>
      </c>
      <c r="L20" s="198">
        <v>4</v>
      </c>
    </row>
    <row r="21" spans="1:12" ht="19.95" customHeight="1" x14ac:dyDescent="0.25">
      <c r="B21" s="8" t="s">
        <v>70</v>
      </c>
      <c r="D21" s="159">
        <v>0</v>
      </c>
      <c r="E21" s="159">
        <v>3</v>
      </c>
      <c r="F21" s="68">
        <v>0</v>
      </c>
      <c r="G21" s="68">
        <v>0</v>
      </c>
      <c r="H21" s="183">
        <f>E21/L21*100</f>
        <v>150</v>
      </c>
      <c r="J21" s="198">
        <v>0</v>
      </c>
      <c r="K21" s="198">
        <v>1</v>
      </c>
      <c r="L21" s="198">
        <v>2</v>
      </c>
    </row>
    <row r="22" spans="1:12" ht="19.95" customHeight="1" x14ac:dyDescent="0.25">
      <c r="A22" s="180"/>
      <c r="B22" s="181" t="s">
        <v>249</v>
      </c>
      <c r="C22" s="180"/>
      <c r="D22" s="159">
        <v>50.9</v>
      </c>
      <c r="E22" s="159">
        <v>3907.5</v>
      </c>
      <c r="F22" s="68">
        <f t="shared" si="0"/>
        <v>10.430327868852459</v>
      </c>
      <c r="G22" s="68">
        <f t="shared" ref="G22:H22" si="1">D22/K22*100</f>
        <v>15.709876543209877</v>
      </c>
      <c r="H22" s="183">
        <f t="shared" si="1"/>
        <v>54.39397524952323</v>
      </c>
      <c r="J22" s="198">
        <v>488</v>
      </c>
      <c r="K22" s="198">
        <v>324</v>
      </c>
      <c r="L22" s="198">
        <v>7183.7</v>
      </c>
    </row>
    <row r="23" spans="1:12" ht="19.95" customHeight="1" x14ac:dyDescent="0.25">
      <c r="A23" s="36"/>
      <c r="B23" s="36"/>
      <c r="C23" s="166"/>
      <c r="D23" s="36"/>
      <c r="E23" s="36"/>
      <c r="F23" s="36"/>
      <c r="G23" s="36"/>
      <c r="H23" s="36"/>
    </row>
    <row r="25" spans="1:12" ht="16.5" customHeight="1" x14ac:dyDescent="0.25">
      <c r="D25" s="159"/>
      <c r="E25" s="160"/>
      <c r="F25" s="68"/>
      <c r="G25" s="68"/>
      <c r="H25" s="84"/>
    </row>
    <row r="26" spans="1:12" ht="16.5" customHeight="1" x14ac:dyDescent="0.25">
      <c r="D26" s="67"/>
      <c r="E26" s="67"/>
      <c r="F26" s="68"/>
      <c r="G26" s="68"/>
      <c r="H26" s="84"/>
    </row>
    <row r="27" spans="1:12" ht="16.5" customHeight="1" x14ac:dyDescent="0.25">
      <c r="D27" s="67"/>
      <c r="E27" s="67"/>
      <c r="F27" s="68"/>
      <c r="G27" s="68"/>
      <c r="H27" s="84"/>
    </row>
    <row r="28" spans="1:12" ht="16.5" customHeight="1" x14ac:dyDescent="0.25">
      <c r="D28" s="67"/>
      <c r="E28" s="67"/>
      <c r="F28" s="68"/>
      <c r="G28" s="68"/>
      <c r="H28" s="84"/>
    </row>
    <row r="29" spans="1:12" ht="16.5" customHeight="1" x14ac:dyDescent="0.25">
      <c r="D29" s="67"/>
      <c r="E29" s="67"/>
      <c r="F29" s="68"/>
      <c r="G29" s="68"/>
      <c r="H29" s="84"/>
    </row>
    <row r="30" spans="1:12" ht="16.5" customHeight="1" x14ac:dyDescent="0.25">
      <c r="D30" s="67"/>
      <c r="E30" s="67"/>
      <c r="F30" s="68"/>
      <c r="G30" s="68"/>
      <c r="H30" s="84"/>
    </row>
    <row r="31" spans="1:12" ht="16.5" customHeight="1" x14ac:dyDescent="0.25">
      <c r="D31" s="67"/>
      <c r="E31" s="67"/>
      <c r="F31" s="68"/>
      <c r="G31" s="68"/>
      <c r="H31" s="84"/>
    </row>
    <row r="32" spans="1:12" ht="16.5" customHeight="1" x14ac:dyDescent="0.25">
      <c r="D32" s="67"/>
      <c r="E32" s="67"/>
      <c r="F32" s="68"/>
      <c r="G32" s="68"/>
      <c r="H32" s="84"/>
    </row>
    <row r="33" spans="4:8" ht="16.5" customHeight="1" x14ac:dyDescent="0.25">
      <c r="D33" s="67"/>
      <c r="E33" s="67"/>
      <c r="F33" s="68"/>
      <c r="G33" s="68"/>
      <c r="H33" s="84"/>
    </row>
    <row r="34" spans="4:8" ht="16.5" customHeight="1" x14ac:dyDescent="0.25">
      <c r="D34" s="159"/>
      <c r="E34" s="160"/>
      <c r="F34" s="68"/>
      <c r="G34" s="68"/>
      <c r="H34" s="84"/>
    </row>
    <row r="35" spans="4:8" ht="16.5" customHeight="1" x14ac:dyDescent="0.25">
      <c r="D35" s="159"/>
      <c r="E35" s="160"/>
      <c r="F35" s="68"/>
      <c r="G35" s="68"/>
      <c r="H35" s="84"/>
    </row>
    <row r="36" spans="4:8" ht="16.5" customHeight="1" x14ac:dyDescent="0.25">
      <c r="D36" s="159"/>
      <c r="E36" s="160"/>
      <c r="F36" s="68"/>
      <c r="G36" s="68"/>
      <c r="H36" s="84"/>
    </row>
    <row r="37" spans="4:8" ht="16.5" customHeight="1" x14ac:dyDescent="0.25">
      <c r="D37" s="161"/>
      <c r="E37" s="162"/>
      <c r="F37" s="163"/>
      <c r="G37" s="164"/>
      <c r="H37" s="165"/>
    </row>
    <row r="38" spans="4:8" ht="16.5" customHeight="1" x14ac:dyDescent="0.25">
      <c r="D38" s="159"/>
      <c r="E38" s="160"/>
      <c r="F38" s="68"/>
      <c r="G38" s="68"/>
      <c r="H38" s="84"/>
    </row>
    <row r="39" spans="4:8" ht="16.5" customHeight="1" x14ac:dyDescent="0.25">
      <c r="D39" s="159"/>
      <c r="E39" s="167"/>
      <c r="F39" s="168"/>
      <c r="G39" s="168"/>
      <c r="H39" s="169"/>
    </row>
    <row r="40" spans="4:8" ht="16.5" customHeight="1" x14ac:dyDescent="0.25">
      <c r="D40" s="159"/>
      <c r="E40" s="160"/>
      <c r="F40" s="68"/>
      <c r="G40" s="68"/>
      <c r="H40" s="84"/>
    </row>
    <row r="41" spans="4:8" ht="16.5" customHeight="1" x14ac:dyDescent="0.25">
      <c r="D41" s="159"/>
      <c r="E41" s="160"/>
      <c r="F41" s="68"/>
      <c r="G41" s="68"/>
      <c r="H41" s="84"/>
    </row>
    <row r="42" spans="4:8" ht="16.5" customHeight="1" x14ac:dyDescent="0.25">
      <c r="D42" s="34"/>
      <c r="E42" s="34"/>
      <c r="F42" s="34"/>
      <c r="G42" s="34"/>
      <c r="H42" s="34"/>
    </row>
  </sheetData>
  <pageMargins left="0.70866141732283472" right="0.70866141732283472" top="0.70866141732283472" bottom="0.70866141732283472" header="0.31496062992125984" footer="0.31496062992125984"/>
  <pageSetup paperSize="9" orientation="portrait" horizontalDpi="1200" verticalDpi="1200" r:id="rId1"/>
  <headerFooter>
    <oddHeader>&amp;C&amp;"Arial,Regular"&amp;12&amp;P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workbookViewId="0">
      <selection activeCell="J6" sqref="J6"/>
    </sheetView>
  </sheetViews>
  <sheetFormatPr defaultColWidth="9.109375" defaultRowHeight="13.2" x14ac:dyDescent="0.25"/>
  <cols>
    <col min="1" max="1" width="2.6640625" style="8" customWidth="1"/>
    <col min="2" max="2" width="53" style="8" customWidth="1"/>
    <col min="3" max="3" width="8" style="8" customWidth="1"/>
    <col min="4" max="6" width="8.33203125" style="8" customWidth="1"/>
    <col min="7" max="7" width="7.6640625" style="8" customWidth="1"/>
    <col min="8" max="16384" width="9.109375" style="8"/>
  </cols>
  <sheetData>
    <row r="1" spans="1:9" s="2" customFormat="1" ht="19.95" customHeight="1" x14ac:dyDescent="0.3">
      <c r="A1" s="18" t="s">
        <v>91</v>
      </c>
      <c r="B1" s="18"/>
    </row>
    <row r="2" spans="1:9" s="2" customFormat="1" ht="19.95" customHeight="1" x14ac:dyDescent="0.25">
      <c r="D2" s="10"/>
      <c r="F2" s="10" t="s">
        <v>1</v>
      </c>
      <c r="G2" s="10"/>
    </row>
    <row r="3" spans="1:9" s="7" customFormat="1" ht="110.1" customHeight="1" x14ac:dyDescent="0.3">
      <c r="A3" s="11"/>
      <c r="B3" s="11"/>
      <c r="C3" s="28" t="s">
        <v>131</v>
      </c>
      <c r="D3" s="28" t="s">
        <v>132</v>
      </c>
      <c r="E3" s="28" t="s">
        <v>133</v>
      </c>
      <c r="F3" s="28" t="s">
        <v>134</v>
      </c>
      <c r="G3" s="9"/>
    </row>
    <row r="4" spans="1:9" s="7" customFormat="1" ht="16.95" customHeight="1" x14ac:dyDescent="0.3">
      <c r="C4" s="9"/>
      <c r="D4" s="9"/>
    </row>
    <row r="5" spans="1:9" s="12" customFormat="1" ht="16.95" customHeight="1" x14ac:dyDescent="0.25">
      <c r="A5" s="12" t="s">
        <v>2</v>
      </c>
      <c r="C5" s="24">
        <v>125.89</v>
      </c>
      <c r="D5" s="24">
        <v>100.37</v>
      </c>
      <c r="E5" s="25">
        <v>124.88</v>
      </c>
      <c r="F5" s="25">
        <v>125.73</v>
      </c>
      <c r="G5" s="25"/>
      <c r="H5" s="35"/>
      <c r="I5" s="35"/>
    </row>
    <row r="6" spans="1:9" s="12" customFormat="1" ht="16.95" customHeight="1" x14ac:dyDescent="0.25">
      <c r="A6" s="12" t="s">
        <v>3</v>
      </c>
      <c r="C6" s="26">
        <v>118.1</v>
      </c>
      <c r="D6" s="26">
        <v>86.7</v>
      </c>
      <c r="E6" s="26">
        <v>138.94</v>
      </c>
      <c r="F6" s="26">
        <v>120.68</v>
      </c>
      <c r="G6" s="25"/>
      <c r="H6" s="35"/>
      <c r="I6" s="35"/>
    </row>
    <row r="7" spans="1:9" s="12" customFormat="1" ht="16.95" customHeight="1" x14ac:dyDescent="0.25">
      <c r="B7" s="8" t="s">
        <v>4</v>
      </c>
      <c r="C7" s="27">
        <v>100</v>
      </c>
      <c r="D7" s="27">
        <v>94.29</v>
      </c>
      <c r="E7" s="27">
        <v>86.84</v>
      </c>
      <c r="F7" s="27">
        <v>97.9</v>
      </c>
      <c r="G7" s="25"/>
      <c r="H7" s="35"/>
      <c r="I7" s="35"/>
    </row>
    <row r="8" spans="1:9" s="12" customFormat="1" ht="16.95" customHeight="1" x14ac:dyDescent="0.25">
      <c r="B8" s="8" t="s">
        <v>79</v>
      </c>
      <c r="C8" s="27">
        <v>119.19</v>
      </c>
      <c r="D8" s="27">
        <v>86.35</v>
      </c>
      <c r="E8" s="27">
        <v>143.24</v>
      </c>
      <c r="F8" s="27">
        <v>122.11</v>
      </c>
      <c r="G8" s="25"/>
      <c r="H8" s="35"/>
      <c r="I8" s="35"/>
    </row>
    <row r="9" spans="1:9" s="12" customFormat="1" ht="16.95" customHeight="1" x14ac:dyDescent="0.25">
      <c r="A9" s="12" t="s">
        <v>5</v>
      </c>
      <c r="C9" s="26">
        <v>126.31</v>
      </c>
      <c r="D9" s="26">
        <v>100.33</v>
      </c>
      <c r="E9" s="26">
        <v>130.43</v>
      </c>
      <c r="F9" s="26">
        <v>126.94</v>
      </c>
      <c r="G9" s="25"/>
      <c r="H9" s="35"/>
      <c r="I9" s="35"/>
    </row>
    <row r="10" spans="1:9" ht="16.95" customHeight="1" x14ac:dyDescent="0.25">
      <c r="A10" s="13"/>
      <c r="B10" s="8" t="s">
        <v>6</v>
      </c>
      <c r="C10" s="27">
        <v>110.15</v>
      </c>
      <c r="D10" s="27">
        <v>106.33</v>
      </c>
      <c r="E10" s="27">
        <v>117.77</v>
      </c>
      <c r="F10" s="27">
        <v>111.23</v>
      </c>
      <c r="G10" s="25"/>
      <c r="H10" s="35"/>
      <c r="I10" s="35"/>
    </row>
    <row r="11" spans="1:9" ht="16.95" customHeight="1" x14ac:dyDescent="0.25">
      <c r="A11" s="13"/>
      <c r="B11" s="8" t="s">
        <v>7</v>
      </c>
      <c r="C11" s="27">
        <v>88.29</v>
      </c>
      <c r="D11" s="27">
        <v>102.65</v>
      </c>
      <c r="E11" s="27">
        <v>103.24</v>
      </c>
      <c r="F11" s="27">
        <v>90.75</v>
      </c>
      <c r="G11" s="25"/>
      <c r="H11" s="35"/>
      <c r="I11" s="35"/>
    </row>
    <row r="12" spans="1:9" ht="16.95" customHeight="1" x14ac:dyDescent="0.25">
      <c r="A12" s="14"/>
      <c r="B12" s="8" t="s">
        <v>8</v>
      </c>
      <c r="C12" s="27">
        <v>103.25</v>
      </c>
      <c r="D12" s="27">
        <v>103</v>
      </c>
      <c r="E12" s="27">
        <v>99.43</v>
      </c>
      <c r="F12" s="27">
        <v>102.69</v>
      </c>
      <c r="G12" s="25"/>
      <c r="H12" s="35"/>
      <c r="I12" s="35"/>
    </row>
    <row r="13" spans="1:9" ht="16.95" customHeight="1" x14ac:dyDescent="0.25">
      <c r="B13" s="8" t="s">
        <v>9</v>
      </c>
      <c r="C13" s="27">
        <v>99.68</v>
      </c>
      <c r="D13" s="27">
        <v>105.09</v>
      </c>
      <c r="E13" s="27">
        <v>94.56</v>
      </c>
      <c r="F13" s="27">
        <v>98.89</v>
      </c>
      <c r="G13" s="25"/>
      <c r="H13" s="35"/>
      <c r="I13" s="35"/>
    </row>
    <row r="14" spans="1:9" ht="16.95" customHeight="1" x14ac:dyDescent="0.25">
      <c r="B14" s="8" t="s">
        <v>10</v>
      </c>
      <c r="C14" s="27">
        <v>132.72</v>
      </c>
      <c r="D14" s="27">
        <v>89.2</v>
      </c>
      <c r="E14" s="27">
        <v>110.12</v>
      </c>
      <c r="F14" s="27">
        <v>128.94</v>
      </c>
      <c r="G14" s="25"/>
      <c r="H14" s="35"/>
      <c r="I14" s="35"/>
    </row>
    <row r="15" spans="1:9" ht="16.95" customHeight="1" x14ac:dyDescent="0.25">
      <c r="B15" s="8" t="s">
        <v>112</v>
      </c>
      <c r="C15" s="27">
        <v>161.78</v>
      </c>
      <c r="D15" s="27">
        <v>104.21</v>
      </c>
      <c r="E15" s="27">
        <v>124.79</v>
      </c>
      <c r="F15" s="27">
        <v>155.97999999999999</v>
      </c>
      <c r="G15" s="25"/>
      <c r="H15" s="35"/>
      <c r="I15" s="35"/>
    </row>
    <row r="16" spans="1:9" ht="16.95" customHeight="1" x14ac:dyDescent="0.25">
      <c r="B16" s="8" t="s">
        <v>11</v>
      </c>
      <c r="C16" s="27">
        <v>121.58</v>
      </c>
      <c r="D16" s="27">
        <v>88.98</v>
      </c>
      <c r="E16" s="27">
        <v>112.64</v>
      </c>
      <c r="F16" s="27">
        <v>120.15</v>
      </c>
      <c r="G16" s="25"/>
      <c r="H16" s="35"/>
      <c r="I16" s="35"/>
    </row>
    <row r="17" spans="1:9" ht="16.95" customHeight="1" x14ac:dyDescent="0.25">
      <c r="B17" s="8" t="s">
        <v>12</v>
      </c>
      <c r="C17" s="27">
        <v>130.04</v>
      </c>
      <c r="D17" s="27">
        <v>93.16</v>
      </c>
      <c r="E17" s="27">
        <v>174.28</v>
      </c>
      <c r="F17" s="27">
        <v>136.97999999999999</v>
      </c>
      <c r="G17" s="25"/>
      <c r="H17" s="35"/>
      <c r="I17" s="35"/>
    </row>
    <row r="18" spans="1:9" ht="16.95" customHeight="1" x14ac:dyDescent="0.25">
      <c r="B18" s="8" t="s">
        <v>13</v>
      </c>
      <c r="C18" s="27">
        <v>121.55</v>
      </c>
      <c r="D18" s="27">
        <v>100.49</v>
      </c>
      <c r="E18" s="27">
        <v>108.39</v>
      </c>
      <c r="F18" s="27">
        <v>119.67</v>
      </c>
      <c r="G18" s="25"/>
      <c r="H18" s="35"/>
      <c r="I18" s="35"/>
    </row>
    <row r="19" spans="1:9" ht="16.95" customHeight="1" x14ac:dyDescent="0.25">
      <c r="B19" s="8" t="s">
        <v>113</v>
      </c>
      <c r="C19" s="27">
        <v>111.7</v>
      </c>
      <c r="D19" s="27">
        <v>100.57</v>
      </c>
      <c r="E19" s="27">
        <v>118.2</v>
      </c>
      <c r="F19" s="27">
        <v>112.51</v>
      </c>
      <c r="G19" s="25"/>
      <c r="H19" s="35"/>
      <c r="I19" s="35"/>
    </row>
    <row r="20" spans="1:9" ht="16.95" customHeight="1" x14ac:dyDescent="0.25">
      <c r="B20" s="8" t="s">
        <v>14</v>
      </c>
      <c r="C20" s="27">
        <v>107.41</v>
      </c>
      <c r="D20" s="27">
        <v>99.52</v>
      </c>
      <c r="E20" s="27">
        <v>106.69</v>
      </c>
      <c r="F20" s="27">
        <v>107.29</v>
      </c>
      <c r="G20" s="25"/>
      <c r="H20" s="35"/>
      <c r="I20" s="35"/>
    </row>
    <row r="21" spans="1:9" ht="16.95" customHeight="1" x14ac:dyDescent="0.25">
      <c r="B21" s="8" t="s">
        <v>15</v>
      </c>
      <c r="C21" s="27">
        <v>113.35</v>
      </c>
      <c r="D21" s="27">
        <v>96.37</v>
      </c>
      <c r="E21" s="27">
        <v>117.58</v>
      </c>
      <c r="F21" s="27">
        <v>114.04</v>
      </c>
      <c r="G21" s="25"/>
      <c r="H21" s="35"/>
      <c r="I21" s="35"/>
    </row>
    <row r="22" spans="1:9" ht="16.95" customHeight="1" x14ac:dyDescent="0.25">
      <c r="B22" s="8" t="s">
        <v>142</v>
      </c>
      <c r="C22" s="27">
        <v>131.91999999999999</v>
      </c>
      <c r="D22" s="27">
        <v>103.27</v>
      </c>
      <c r="E22" s="27">
        <v>117.74</v>
      </c>
      <c r="F22" s="27">
        <v>129.66999999999999</v>
      </c>
      <c r="G22" s="25"/>
      <c r="H22" s="35"/>
      <c r="I22" s="35"/>
    </row>
    <row r="23" spans="1:9" ht="16.95" customHeight="1" x14ac:dyDescent="0.25">
      <c r="B23" s="8" t="s">
        <v>16</v>
      </c>
      <c r="C23" s="27">
        <v>105.79</v>
      </c>
      <c r="D23" s="27">
        <v>88.81</v>
      </c>
      <c r="E23" s="27">
        <v>96.79</v>
      </c>
      <c r="F23" s="27">
        <v>104.39</v>
      </c>
      <c r="G23" s="25"/>
      <c r="H23" s="35"/>
      <c r="I23" s="35"/>
    </row>
    <row r="24" spans="1:9" ht="16.95" customHeight="1" x14ac:dyDescent="0.25">
      <c r="B24" s="8" t="s">
        <v>17</v>
      </c>
      <c r="C24" s="27">
        <v>135.16999999999999</v>
      </c>
      <c r="D24" s="27">
        <v>102.35</v>
      </c>
      <c r="E24" s="27">
        <v>150.46</v>
      </c>
      <c r="F24" s="27">
        <v>137.41</v>
      </c>
      <c r="G24" s="25"/>
      <c r="H24" s="35"/>
      <c r="I24" s="35"/>
    </row>
    <row r="25" spans="1:9" ht="16.95" customHeight="1" x14ac:dyDescent="0.25">
      <c r="B25" s="8" t="s">
        <v>18</v>
      </c>
      <c r="C25" s="27">
        <v>88.87</v>
      </c>
      <c r="D25" s="27">
        <v>103.23</v>
      </c>
      <c r="E25" s="27">
        <v>184.59</v>
      </c>
      <c r="F25" s="27">
        <v>95.65</v>
      </c>
      <c r="G25" s="25"/>
      <c r="H25" s="35"/>
      <c r="I25" s="35"/>
    </row>
    <row r="26" spans="1:9" ht="16.95" customHeight="1" x14ac:dyDescent="0.25">
      <c r="B26" s="8" t="s">
        <v>143</v>
      </c>
      <c r="C26" s="27">
        <v>174.23</v>
      </c>
      <c r="D26" s="27">
        <v>89.54</v>
      </c>
      <c r="E26" s="27">
        <v>158.12</v>
      </c>
      <c r="F26" s="27">
        <v>170.58</v>
      </c>
      <c r="G26" s="25"/>
      <c r="H26" s="35"/>
      <c r="I26" s="35"/>
    </row>
    <row r="27" spans="1:9" ht="16.95" customHeight="1" x14ac:dyDescent="0.25">
      <c r="B27" s="8" t="s">
        <v>19</v>
      </c>
      <c r="C27" s="27">
        <v>114.51</v>
      </c>
      <c r="D27" s="27">
        <v>83.15</v>
      </c>
      <c r="E27" s="27">
        <v>72.44</v>
      </c>
      <c r="F27" s="27">
        <v>106.87</v>
      </c>
      <c r="G27" s="25"/>
      <c r="H27" s="35"/>
      <c r="I27" s="35"/>
    </row>
    <row r="28" spans="1:9" ht="16.95" customHeight="1" x14ac:dyDescent="0.25">
      <c r="B28" s="8" t="s">
        <v>144</v>
      </c>
      <c r="C28" s="27">
        <v>104.11</v>
      </c>
      <c r="D28" s="27">
        <v>99.72</v>
      </c>
      <c r="E28" s="27">
        <v>86.96</v>
      </c>
      <c r="F28" s="27">
        <v>101.04</v>
      </c>
      <c r="G28" s="25"/>
      <c r="H28" s="35"/>
      <c r="I28" s="35"/>
    </row>
    <row r="29" spans="1:9" ht="16.95" customHeight="1" x14ac:dyDescent="0.25">
      <c r="B29" s="8" t="s">
        <v>20</v>
      </c>
      <c r="C29" s="27">
        <v>139.09</v>
      </c>
      <c r="D29" s="27">
        <v>103.88</v>
      </c>
      <c r="E29" s="27">
        <v>147.56</v>
      </c>
      <c r="F29" s="27">
        <v>140.25</v>
      </c>
      <c r="G29" s="25"/>
      <c r="H29" s="35"/>
      <c r="I29" s="35"/>
    </row>
    <row r="30" spans="1:9" ht="16.95" customHeight="1" x14ac:dyDescent="0.25">
      <c r="B30" s="16" t="s">
        <v>114</v>
      </c>
      <c r="C30" s="27">
        <v>143.05000000000001</v>
      </c>
      <c r="D30" s="27">
        <v>86.64</v>
      </c>
      <c r="E30" s="38">
        <v>157.55000000000001</v>
      </c>
      <c r="F30" s="27">
        <v>145.26</v>
      </c>
      <c r="G30" s="25"/>
      <c r="H30" s="35"/>
      <c r="I30" s="35"/>
    </row>
    <row r="31" spans="1:9" ht="16.95" customHeight="1" x14ac:dyDescent="0.25">
      <c r="B31" s="8" t="s">
        <v>21</v>
      </c>
      <c r="C31" s="27">
        <v>183.59</v>
      </c>
      <c r="D31" s="27">
        <v>70.400000000000006</v>
      </c>
      <c r="E31" s="27">
        <v>188.33</v>
      </c>
      <c r="F31" s="27">
        <v>184.48</v>
      </c>
      <c r="G31" s="25"/>
      <c r="H31" s="35"/>
      <c r="I31" s="35"/>
    </row>
    <row r="32" spans="1:9" ht="16.95" customHeight="1" x14ac:dyDescent="0.25">
      <c r="A32" s="12" t="s">
        <v>22</v>
      </c>
      <c r="B32" s="12"/>
      <c r="C32" s="26">
        <v>120.71</v>
      </c>
      <c r="D32" s="26">
        <v>103.61</v>
      </c>
      <c r="E32" s="26">
        <v>73.819999999999993</v>
      </c>
      <c r="F32" s="26">
        <v>107.46</v>
      </c>
      <c r="G32" s="25"/>
      <c r="H32" s="35"/>
      <c r="I32" s="35"/>
    </row>
    <row r="33" spans="1:9" s="12" customFormat="1" ht="16.95" customHeight="1" x14ac:dyDescent="0.25">
      <c r="A33" s="8"/>
      <c r="B33" s="8" t="s">
        <v>23</v>
      </c>
      <c r="C33" s="27">
        <v>120.71</v>
      </c>
      <c r="D33" s="27">
        <v>103.61</v>
      </c>
      <c r="E33" s="27">
        <v>73.819999999999993</v>
      </c>
      <c r="F33" s="27">
        <v>107.46</v>
      </c>
      <c r="G33" s="25"/>
      <c r="H33" s="35"/>
      <c r="I33" s="35"/>
    </row>
    <row r="34" spans="1:9" ht="16.95" customHeight="1" x14ac:dyDescent="0.25">
      <c r="A34" s="12" t="s">
        <v>24</v>
      </c>
      <c r="B34" s="12"/>
      <c r="C34" s="26">
        <v>116.27</v>
      </c>
      <c r="D34" s="26">
        <v>93.21</v>
      </c>
      <c r="E34" s="26">
        <v>141.66999999999999</v>
      </c>
      <c r="F34" s="26">
        <v>119.85</v>
      </c>
      <c r="G34" s="25"/>
      <c r="H34" s="35"/>
      <c r="I34" s="35"/>
    </row>
    <row r="35" spans="1:9" s="12" customFormat="1" ht="16.95" customHeight="1" x14ac:dyDescent="0.25">
      <c r="A35" s="8"/>
      <c r="B35" s="8" t="s">
        <v>25</v>
      </c>
      <c r="C35" s="27">
        <v>107.42</v>
      </c>
      <c r="D35" s="27">
        <v>95.94</v>
      </c>
      <c r="E35" s="27">
        <v>124.37</v>
      </c>
      <c r="F35" s="27">
        <v>109.87</v>
      </c>
      <c r="G35" s="25"/>
      <c r="H35" s="35"/>
      <c r="I35" s="35"/>
    </row>
    <row r="36" spans="1:9" ht="16.95" customHeight="1" x14ac:dyDescent="0.25">
      <c r="B36" s="15" t="s">
        <v>78</v>
      </c>
      <c r="C36" s="27">
        <v>140.66</v>
      </c>
      <c r="D36" s="27">
        <v>88.28</v>
      </c>
      <c r="E36" s="27">
        <v>194.64</v>
      </c>
      <c r="F36" s="27">
        <v>147.78</v>
      </c>
      <c r="G36" s="25"/>
      <c r="H36" s="35"/>
      <c r="I36" s="35"/>
    </row>
    <row r="37" spans="1:9" ht="17.7" customHeight="1" x14ac:dyDescent="0.25">
      <c r="A37" s="36"/>
      <c r="B37" s="36"/>
      <c r="C37" s="36"/>
      <c r="D37" s="36"/>
      <c r="E37" s="36"/>
      <c r="F37" s="36"/>
    </row>
  </sheetData>
  <dataConsolidate/>
  <pageMargins left="0.70866141732283472" right="0.70866141732283472" top="0.70866141732283472" bottom="0.70866141732283472" header="0.31496062992125984" footer="0.31496062992125984"/>
  <pageSetup paperSize="9" orientation="portrait" horizontalDpi="1200" verticalDpi="1200" r:id="rId1"/>
  <headerFooter>
    <oddHeader>&amp;C&amp;"Arial,Regular"&amp;12&amp;P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zoomScaleNormal="100" workbookViewId="0">
      <selection activeCell="J6" sqref="J6"/>
    </sheetView>
  </sheetViews>
  <sheetFormatPr defaultColWidth="9.109375" defaultRowHeight="13.2" x14ac:dyDescent="0.25"/>
  <cols>
    <col min="1" max="1" width="2.6640625" style="8" customWidth="1"/>
    <col min="2" max="2" width="24.6640625" style="8" customWidth="1"/>
    <col min="3" max="3" width="9.6640625" style="8" bestFit="1" customWidth="1"/>
    <col min="4" max="5" width="10.5546875" style="8" bestFit="1" customWidth="1"/>
    <col min="6" max="6" width="11.5546875" style="8" customWidth="1"/>
    <col min="7" max="7" width="8.5546875" style="8" customWidth="1"/>
    <col min="8" max="8" width="10.88671875" style="8" customWidth="1"/>
    <col min="9" max="9" width="9.109375" style="7"/>
    <col min="10" max="11" width="10.6640625" style="171" customWidth="1"/>
    <col min="12" max="12" width="8.44140625" style="171" customWidth="1"/>
    <col min="13" max="13" width="10.44140625" style="8" customWidth="1"/>
    <col min="14" max="16384" width="9.109375" style="8"/>
  </cols>
  <sheetData>
    <row r="1" spans="1:17" s="2" customFormat="1" ht="19.95" customHeight="1" x14ac:dyDescent="0.3">
      <c r="A1" s="18" t="s">
        <v>84</v>
      </c>
      <c r="I1" s="7"/>
      <c r="J1" s="171"/>
      <c r="K1" s="171"/>
      <c r="L1" s="171"/>
    </row>
    <row r="2" spans="1:17" s="2" customFormat="1" ht="19.95" customHeight="1" x14ac:dyDescent="0.25">
      <c r="I2" s="7"/>
      <c r="J2" s="171"/>
      <c r="K2" s="171"/>
      <c r="L2" s="171"/>
    </row>
    <row r="3" spans="1:17" s="7" customFormat="1" ht="116.25" customHeight="1" x14ac:dyDescent="0.3">
      <c r="A3" s="11"/>
      <c r="B3" s="63"/>
      <c r="C3" s="28" t="s">
        <v>28</v>
      </c>
      <c r="D3" s="28" t="s">
        <v>129</v>
      </c>
      <c r="E3" s="28" t="s">
        <v>122</v>
      </c>
      <c r="F3" s="28" t="s">
        <v>123</v>
      </c>
      <c r="G3" s="28" t="s">
        <v>125</v>
      </c>
      <c r="H3" s="28" t="s">
        <v>126</v>
      </c>
      <c r="J3" s="191" t="s">
        <v>137</v>
      </c>
      <c r="K3" s="191" t="s">
        <v>138</v>
      </c>
      <c r="L3" s="171"/>
    </row>
    <row r="4" spans="1:17" s="7" customFormat="1" ht="21" customHeight="1" x14ac:dyDescent="0.3">
      <c r="B4" s="9"/>
      <c r="C4" s="9"/>
      <c r="D4" s="65"/>
      <c r="E4" s="65"/>
      <c r="F4" s="9"/>
      <c r="J4" s="171"/>
      <c r="K4" s="171"/>
      <c r="L4" s="171"/>
    </row>
    <row r="5" spans="1:17" ht="21" customHeight="1" x14ac:dyDescent="0.25">
      <c r="B5" s="8" t="s">
        <v>145</v>
      </c>
      <c r="C5" s="66" t="s">
        <v>99</v>
      </c>
      <c r="D5" s="67">
        <v>4502.9656253186204</v>
      </c>
      <c r="E5" s="67">
        <v>5216.5561423900699</v>
      </c>
      <c r="F5" s="67">
        <v>26298.072282831599</v>
      </c>
      <c r="G5" s="68">
        <f>E5/J5*100</f>
        <v>93.531814609444226</v>
      </c>
      <c r="H5" s="68">
        <f t="shared" ref="G5:H21" si="0">F5/K5*100</f>
        <v>93.984128127854788</v>
      </c>
      <c r="I5" s="69"/>
      <c r="J5" s="192">
        <v>5577.3066781314601</v>
      </c>
      <c r="K5" s="192">
        <v>27981.3972919513</v>
      </c>
      <c r="L5" s="192"/>
      <c r="M5" s="34"/>
      <c r="N5" s="34"/>
      <c r="O5" s="34"/>
      <c r="P5" s="34"/>
      <c r="Q5" s="34"/>
    </row>
    <row r="6" spans="1:17" ht="21" customHeight="1" x14ac:dyDescent="0.25">
      <c r="B6" s="8" t="s">
        <v>29</v>
      </c>
      <c r="C6" s="66" t="s">
        <v>146</v>
      </c>
      <c r="D6" s="67">
        <v>9612.3091638383194</v>
      </c>
      <c r="E6" s="67">
        <v>9798.3708731872903</v>
      </c>
      <c r="F6" s="67">
        <v>42288.034793787898</v>
      </c>
      <c r="G6" s="68">
        <f t="shared" si="0"/>
        <v>107.69494992681699</v>
      </c>
      <c r="H6" s="68">
        <f t="shared" si="0"/>
        <v>98.367024905187662</v>
      </c>
      <c r="I6" s="69"/>
      <c r="J6" s="192">
        <v>9098.2640131646604</v>
      </c>
      <c r="K6" s="192">
        <v>42990.0516301553</v>
      </c>
      <c r="L6" s="192"/>
      <c r="M6" s="34"/>
      <c r="N6" s="34"/>
      <c r="O6" s="34"/>
      <c r="P6" s="34"/>
      <c r="Q6" s="34"/>
    </row>
    <row r="7" spans="1:17" ht="21" customHeight="1" x14ac:dyDescent="0.25">
      <c r="B7" s="8" t="s">
        <v>147</v>
      </c>
      <c r="C7" s="66" t="s">
        <v>99</v>
      </c>
      <c r="D7" s="67">
        <v>73535.727174198604</v>
      </c>
      <c r="E7" s="67">
        <v>75516.460943247497</v>
      </c>
      <c r="F7" s="67">
        <v>490263.82409353601</v>
      </c>
      <c r="G7" s="68">
        <f t="shared" si="0"/>
        <v>131.79134992743863</v>
      </c>
      <c r="H7" s="68">
        <f t="shared" si="0"/>
        <v>121.54959486498396</v>
      </c>
      <c r="I7" s="69"/>
      <c r="J7" s="192">
        <v>57300.013229111901</v>
      </c>
      <c r="K7" s="192">
        <v>403344.67970717303</v>
      </c>
      <c r="L7" s="192"/>
      <c r="M7" s="34"/>
      <c r="N7" s="34"/>
      <c r="O7" s="34"/>
      <c r="P7" s="34"/>
      <c r="Q7" s="34"/>
    </row>
    <row r="8" spans="1:17" ht="21" customHeight="1" x14ac:dyDescent="0.25">
      <c r="B8" s="8" t="s">
        <v>148</v>
      </c>
      <c r="C8" s="66" t="s">
        <v>151</v>
      </c>
      <c r="D8" s="67">
        <v>14600.127562484144</v>
      </c>
      <c r="E8" s="67">
        <v>14769.16433958157</v>
      </c>
      <c r="F8" s="67">
        <v>104483.50300798702</v>
      </c>
      <c r="G8" s="68">
        <f t="shared" si="0"/>
        <v>93.705629172862842</v>
      </c>
      <c r="H8" s="68">
        <f t="shared" si="0"/>
        <v>98.7559893893864</v>
      </c>
      <c r="I8" s="69"/>
      <c r="J8" s="192">
        <v>15761.234911870932</v>
      </c>
      <c r="K8" s="192">
        <v>105799.66202962893</v>
      </c>
      <c r="L8" s="192"/>
      <c r="M8" s="34"/>
      <c r="N8" s="34"/>
      <c r="O8" s="34"/>
      <c r="P8" s="34"/>
      <c r="Q8" s="34"/>
    </row>
    <row r="9" spans="1:17" ht="21" customHeight="1" x14ac:dyDescent="0.25">
      <c r="B9" s="8" t="s">
        <v>149</v>
      </c>
      <c r="C9" s="66" t="s">
        <v>150</v>
      </c>
      <c r="D9" s="67">
        <v>1818.7587502394999</v>
      </c>
      <c r="E9" s="67">
        <v>1535.752890569494</v>
      </c>
      <c r="F9" s="67">
        <v>11007.45651454894</v>
      </c>
      <c r="G9" s="68">
        <f t="shared" si="0"/>
        <v>106.46415742518143</v>
      </c>
      <c r="H9" s="68">
        <f t="shared" si="0"/>
        <v>127.37884085904302</v>
      </c>
      <c r="I9" s="69"/>
      <c r="J9" s="192">
        <v>1442.506969210513</v>
      </c>
      <c r="K9" s="192">
        <v>8641.5109764813697</v>
      </c>
      <c r="L9" s="192"/>
      <c r="M9" s="34"/>
      <c r="N9" s="34"/>
      <c r="O9" s="34"/>
      <c r="P9" s="34"/>
      <c r="Q9" s="34"/>
    </row>
    <row r="10" spans="1:17" ht="21" customHeight="1" x14ac:dyDescent="0.25">
      <c r="B10" s="8" t="s">
        <v>30</v>
      </c>
      <c r="C10" s="66" t="s">
        <v>99</v>
      </c>
      <c r="D10" s="67">
        <v>34081</v>
      </c>
      <c r="E10" s="67">
        <v>36000</v>
      </c>
      <c r="F10" s="67">
        <v>279355</v>
      </c>
      <c r="G10" s="68">
        <f t="shared" si="0"/>
        <v>88.805565148749324</v>
      </c>
      <c r="H10" s="68">
        <f t="shared" si="0"/>
        <v>109.31263597802439</v>
      </c>
      <c r="I10" s="69"/>
      <c r="J10" s="192">
        <v>40538</v>
      </c>
      <c r="K10" s="192">
        <v>255556</v>
      </c>
      <c r="L10" s="192"/>
      <c r="M10" s="34"/>
      <c r="N10" s="34"/>
      <c r="O10" s="34"/>
      <c r="P10" s="34"/>
      <c r="Q10" s="34"/>
    </row>
    <row r="11" spans="1:17" ht="21" customHeight="1" x14ac:dyDescent="0.25">
      <c r="B11" s="8" t="s">
        <v>31</v>
      </c>
      <c r="C11" s="66" t="s">
        <v>99</v>
      </c>
      <c r="D11" s="67">
        <v>35751</v>
      </c>
      <c r="E11" s="67">
        <v>35400</v>
      </c>
      <c r="F11" s="70">
        <v>301894</v>
      </c>
      <c r="G11" s="68">
        <f t="shared" si="0"/>
        <v>107.16880600629692</v>
      </c>
      <c r="H11" s="68">
        <f t="shared" ref="H11:H16" si="1">F11/K11*100</f>
        <v>108.16347735114238</v>
      </c>
      <c r="I11" s="69"/>
      <c r="J11" s="192">
        <v>33032</v>
      </c>
      <c r="K11" s="192">
        <v>279109</v>
      </c>
      <c r="L11" s="192"/>
      <c r="M11" s="34"/>
      <c r="N11" s="34"/>
      <c r="O11" s="34"/>
      <c r="P11" s="34"/>
      <c r="Q11" s="34"/>
    </row>
    <row r="12" spans="1:17" ht="21" customHeight="1" x14ac:dyDescent="0.25">
      <c r="B12" s="8" t="s">
        <v>32</v>
      </c>
      <c r="C12" s="66" t="s">
        <v>170</v>
      </c>
      <c r="D12" s="67">
        <v>16868.083969956999</v>
      </c>
      <c r="E12" s="67">
        <v>16090.626178983401</v>
      </c>
      <c r="F12" s="67">
        <v>91513.229896801597</v>
      </c>
      <c r="G12" s="68">
        <f t="shared" si="0"/>
        <v>115.48580252157844</v>
      </c>
      <c r="H12" s="68">
        <f t="shared" si="1"/>
        <v>111.33277244016249</v>
      </c>
      <c r="I12" s="69"/>
      <c r="J12" s="192">
        <v>13932.990746613101</v>
      </c>
      <c r="K12" s="192">
        <v>82197.925993432698</v>
      </c>
      <c r="L12" s="192"/>
      <c r="M12" s="34"/>
      <c r="N12" s="34"/>
      <c r="O12" s="34"/>
      <c r="P12" s="34"/>
      <c r="Q12" s="34"/>
    </row>
    <row r="13" spans="1:17" ht="21" customHeight="1" x14ac:dyDescent="0.25">
      <c r="B13" s="8" t="s">
        <v>169</v>
      </c>
      <c r="C13" s="66" t="s">
        <v>99</v>
      </c>
      <c r="D13" s="67">
        <v>264584.43387625099</v>
      </c>
      <c r="E13" s="67">
        <v>285257.000422118</v>
      </c>
      <c r="F13" s="67">
        <v>2002201.7416274</v>
      </c>
      <c r="G13" s="68">
        <f t="shared" ref="G13" si="2">E13/J13*100</f>
        <v>146.28483099507028</v>
      </c>
      <c r="H13" s="68">
        <f t="shared" si="1"/>
        <v>138.15663107261963</v>
      </c>
      <c r="I13" s="69"/>
      <c r="J13" s="192">
        <v>195001.08007215799</v>
      </c>
      <c r="K13" s="192">
        <v>1449225.9445549001</v>
      </c>
      <c r="L13" s="192"/>
      <c r="M13" s="34"/>
      <c r="N13" s="34"/>
      <c r="O13" s="34"/>
      <c r="P13" s="34"/>
      <c r="Q13" s="34"/>
    </row>
    <row r="14" spans="1:17" ht="66" x14ac:dyDescent="0.25">
      <c r="B14" s="15" t="s">
        <v>80</v>
      </c>
      <c r="C14" s="66" t="s">
        <v>151</v>
      </c>
      <c r="D14" s="67">
        <v>19442.974999999999</v>
      </c>
      <c r="E14" s="67">
        <v>20663.07</v>
      </c>
      <c r="F14" s="67">
        <v>140871.88399999999</v>
      </c>
      <c r="G14" s="68">
        <f t="shared" si="0"/>
        <v>118.30364721299753</v>
      </c>
      <c r="H14" s="68">
        <f t="shared" si="1"/>
        <v>106.55190528702319</v>
      </c>
      <c r="I14" s="69"/>
      <c r="J14" s="192">
        <v>17466.131000000001</v>
      </c>
      <c r="K14" s="192">
        <v>132209.63399999999</v>
      </c>
      <c r="L14" s="192"/>
      <c r="M14" s="34"/>
      <c r="N14" s="34"/>
      <c r="O14" s="34"/>
      <c r="P14" s="34"/>
      <c r="Q14" s="34"/>
    </row>
    <row r="15" spans="1:17" ht="26.4" x14ac:dyDescent="0.25">
      <c r="B15" s="15" t="s">
        <v>152</v>
      </c>
      <c r="C15" s="66" t="s">
        <v>153</v>
      </c>
      <c r="D15" s="68">
        <v>23420.881941037802</v>
      </c>
      <c r="E15" s="68">
        <v>23570.678226873402</v>
      </c>
      <c r="F15" s="68">
        <v>151817.02883941901</v>
      </c>
      <c r="G15" s="68">
        <f t="shared" si="0"/>
        <v>131.16185293345555</v>
      </c>
      <c r="H15" s="68">
        <f t="shared" si="1"/>
        <v>120.58449147576637</v>
      </c>
      <c r="I15" s="69"/>
      <c r="J15" s="193">
        <v>17970.681032412598</v>
      </c>
      <c r="K15" s="193">
        <v>125900.95706455701</v>
      </c>
      <c r="L15" s="192"/>
      <c r="M15" s="34"/>
      <c r="N15" s="34"/>
      <c r="O15" s="34"/>
      <c r="P15" s="34"/>
      <c r="Q15" s="34"/>
    </row>
    <row r="16" spans="1:17" ht="26.4" x14ac:dyDescent="0.25">
      <c r="B16" s="15" t="s">
        <v>162</v>
      </c>
      <c r="C16" s="66" t="s">
        <v>151</v>
      </c>
      <c r="D16" s="67">
        <v>2680.1610000000001</v>
      </c>
      <c r="E16" s="67">
        <v>2773.6080000000002</v>
      </c>
      <c r="F16" s="67">
        <v>15919.103999999999</v>
      </c>
      <c r="G16" s="68">
        <f t="shared" si="0"/>
        <v>214.85480919838687</v>
      </c>
      <c r="H16" s="68">
        <f t="shared" si="1"/>
        <v>198.51264261261329</v>
      </c>
      <c r="I16" s="69"/>
      <c r="J16" s="192">
        <v>1290.922</v>
      </c>
      <c r="K16" s="192">
        <v>8019.1890000000003</v>
      </c>
      <c r="L16" s="192"/>
      <c r="M16" s="34"/>
      <c r="N16" s="34"/>
      <c r="O16" s="34"/>
      <c r="P16" s="34"/>
      <c r="Q16" s="34"/>
    </row>
    <row r="17" spans="1:17" ht="21" customHeight="1" x14ac:dyDescent="0.25">
      <c r="B17" s="8" t="s">
        <v>154</v>
      </c>
      <c r="C17" s="66" t="s">
        <v>155</v>
      </c>
      <c r="D17" s="67">
        <v>5505</v>
      </c>
      <c r="E17" s="67">
        <v>6864</v>
      </c>
      <c r="F17" s="67">
        <v>37304</v>
      </c>
      <c r="G17" s="68">
        <f t="shared" si="0"/>
        <v>141.93548387096774</v>
      </c>
      <c r="H17" s="68">
        <f t="shared" si="0"/>
        <v>161.59480872778309</v>
      </c>
      <c r="I17" s="69"/>
      <c r="J17" s="192">
        <v>4836</v>
      </c>
      <c r="K17" s="192">
        <v>23084.9</v>
      </c>
      <c r="L17" s="192"/>
      <c r="M17" s="34"/>
      <c r="N17" s="34"/>
      <c r="O17" s="34"/>
      <c r="P17" s="34"/>
      <c r="Q17" s="34"/>
    </row>
    <row r="18" spans="1:17" ht="19.95" customHeight="1" x14ac:dyDescent="0.25">
      <c r="B18" s="15" t="s">
        <v>168</v>
      </c>
      <c r="C18" s="66" t="s">
        <v>156</v>
      </c>
      <c r="D18" s="67">
        <v>3290</v>
      </c>
      <c r="E18" s="67">
        <v>2591</v>
      </c>
      <c r="F18" s="67">
        <v>22411</v>
      </c>
      <c r="G18" s="68">
        <f t="shared" si="0"/>
        <v>63.943731490621914</v>
      </c>
      <c r="H18" s="68">
        <f>F18/K18*100</f>
        <v>105.99224366250472</v>
      </c>
      <c r="I18" s="69"/>
      <c r="J18" s="192">
        <v>4052</v>
      </c>
      <c r="K18" s="192">
        <v>21144</v>
      </c>
      <c r="L18" s="192"/>
      <c r="M18" s="34"/>
      <c r="N18" s="34"/>
      <c r="O18" s="34"/>
      <c r="P18" s="34"/>
      <c r="Q18" s="34"/>
    </row>
    <row r="19" spans="1:17" ht="21" customHeight="1" x14ac:dyDescent="0.25">
      <c r="B19" s="8" t="s">
        <v>157</v>
      </c>
      <c r="C19" s="66" t="s">
        <v>156</v>
      </c>
      <c r="D19" s="67">
        <v>150994</v>
      </c>
      <c r="E19" s="67">
        <v>152000</v>
      </c>
      <c r="F19" s="67">
        <v>975518</v>
      </c>
      <c r="G19" s="68">
        <f t="shared" si="0"/>
        <v>86.01566390511114</v>
      </c>
      <c r="H19" s="68">
        <f>F19/K19*100</f>
        <v>99.827875562832574</v>
      </c>
      <c r="I19" s="69"/>
      <c r="J19" s="192">
        <v>176712</v>
      </c>
      <c r="K19" s="192">
        <v>977200</v>
      </c>
      <c r="L19" s="192"/>
      <c r="M19" s="34"/>
      <c r="N19" s="34"/>
      <c r="O19" s="34"/>
      <c r="P19" s="34"/>
      <c r="Q19" s="34"/>
    </row>
    <row r="20" spans="1:17" ht="21" customHeight="1" x14ac:dyDescent="0.25">
      <c r="B20" s="8" t="s">
        <v>158</v>
      </c>
      <c r="C20" s="66" t="s">
        <v>159</v>
      </c>
      <c r="D20" s="67">
        <v>949.92561731954697</v>
      </c>
      <c r="E20" s="67">
        <v>981.476657387155</v>
      </c>
      <c r="F20" s="67">
        <v>4941.23732262875</v>
      </c>
      <c r="G20" s="68">
        <f t="shared" si="0"/>
        <v>70.162629559640308</v>
      </c>
      <c r="H20" s="68">
        <f>F20/K20*100</f>
        <v>107.24304142978842</v>
      </c>
      <c r="I20" s="69"/>
      <c r="J20" s="192">
        <v>1398.8595689003801</v>
      </c>
      <c r="K20" s="192">
        <v>4607.5132304633098</v>
      </c>
      <c r="L20" s="192"/>
      <c r="M20" s="34"/>
      <c r="N20" s="34"/>
      <c r="O20" s="34"/>
      <c r="P20" s="34"/>
      <c r="Q20" s="34"/>
    </row>
    <row r="21" spans="1:17" ht="21" customHeight="1" x14ac:dyDescent="0.25">
      <c r="B21" s="8" t="s">
        <v>160</v>
      </c>
      <c r="C21" s="66" t="s">
        <v>159</v>
      </c>
      <c r="D21" s="67">
        <v>1078.78405388026</v>
      </c>
      <c r="E21" s="67">
        <v>1138.8366593978401</v>
      </c>
      <c r="F21" s="67">
        <v>6699.8941922714203</v>
      </c>
      <c r="G21" s="68">
        <f t="shared" si="0"/>
        <v>110.8081449192476</v>
      </c>
      <c r="H21" s="68">
        <f>F21/K21*100</f>
        <v>108.61053587647824</v>
      </c>
      <c r="I21" s="69"/>
      <c r="J21" s="192">
        <v>1027.7553696325999</v>
      </c>
      <c r="K21" s="192">
        <v>6168.7332064093198</v>
      </c>
      <c r="L21" s="192"/>
      <c r="M21" s="34"/>
      <c r="N21" s="34"/>
      <c r="O21" s="34"/>
      <c r="P21" s="34"/>
      <c r="Q21" s="34"/>
    </row>
    <row r="22" spans="1:17" ht="19.95" customHeight="1" x14ac:dyDescent="0.25">
      <c r="B22" s="15" t="s">
        <v>161</v>
      </c>
      <c r="C22" s="71" t="s">
        <v>171</v>
      </c>
      <c r="D22" s="70">
        <v>23487.233613897399</v>
      </c>
      <c r="E22" s="67">
        <v>21983.596994193402</v>
      </c>
      <c r="F22" s="67">
        <v>135119.26793659001</v>
      </c>
      <c r="G22" s="68">
        <f t="shared" ref="G22" si="3">E22/J22*100</f>
        <v>126.12584716564757</v>
      </c>
      <c r="H22" s="68">
        <f>F22/K22*100</f>
        <v>109.79574324543296</v>
      </c>
      <c r="I22" s="34"/>
      <c r="J22" s="192">
        <v>17429.890453240099</v>
      </c>
      <c r="K22" s="192">
        <v>123064.21355020101</v>
      </c>
      <c r="L22" s="192"/>
      <c r="M22" s="34"/>
      <c r="N22" s="34"/>
      <c r="O22" s="34"/>
      <c r="P22" s="34"/>
      <c r="Q22" s="34"/>
    </row>
    <row r="23" spans="1:17" s="7" customFormat="1" ht="19.95" customHeight="1" x14ac:dyDescent="0.3">
      <c r="A23" s="72"/>
      <c r="B23" s="72"/>
      <c r="C23" s="72"/>
      <c r="D23" s="72"/>
      <c r="E23" s="72"/>
      <c r="F23" s="72"/>
      <c r="G23" s="72"/>
      <c r="H23" s="72"/>
      <c r="J23" s="171"/>
      <c r="K23" s="171"/>
      <c r="L23" s="171"/>
    </row>
    <row r="24" spans="1:17" s="7" customFormat="1" x14ac:dyDescent="0.3">
      <c r="J24" s="171"/>
      <c r="K24" s="171"/>
      <c r="L24" s="171"/>
    </row>
    <row r="25" spans="1:17" s="7" customFormat="1" x14ac:dyDescent="0.3">
      <c r="J25" s="171"/>
      <c r="K25" s="171"/>
      <c r="L25" s="171"/>
    </row>
    <row r="26" spans="1:17" s="7" customFormat="1" x14ac:dyDescent="0.3">
      <c r="F26" s="69"/>
      <c r="J26" s="171"/>
      <c r="K26" s="171"/>
      <c r="L26" s="171"/>
    </row>
    <row r="27" spans="1:17" s="7" customFormat="1" x14ac:dyDescent="0.3">
      <c r="F27" s="69"/>
      <c r="J27" s="171"/>
      <c r="K27" s="171"/>
      <c r="L27" s="171"/>
    </row>
    <row r="28" spans="1:17" s="7" customFormat="1" x14ac:dyDescent="0.3">
      <c r="J28" s="171"/>
      <c r="K28" s="171"/>
      <c r="L28" s="171"/>
    </row>
  </sheetData>
  <pageMargins left="0.70866141732283472" right="0.70866141732283472" top="0.70866141732283472" bottom="0.70866141732283472" header="0.31496062992125984" footer="0.31496062992125984"/>
  <pageSetup paperSize="9" orientation="portrait" horizontalDpi="1200" verticalDpi="1200" r:id="rId1"/>
  <headerFooter>
    <oddHeader>&amp;C&amp;"Arial,Regular"&amp;12&amp;P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"/>
  <sheetViews>
    <sheetView workbookViewId="0">
      <selection activeCell="J6" sqref="J6"/>
    </sheetView>
  </sheetViews>
  <sheetFormatPr defaultColWidth="9.109375" defaultRowHeight="13.2" x14ac:dyDescent="0.25"/>
  <cols>
    <col min="1" max="1" width="2.6640625" style="8" customWidth="1"/>
    <col min="2" max="2" width="29.44140625" style="8" customWidth="1"/>
    <col min="3" max="3" width="11.6640625" style="8" customWidth="1"/>
    <col min="4" max="4" width="10.33203125" style="8" customWidth="1"/>
    <col min="5" max="5" width="11" style="8" customWidth="1"/>
    <col min="6" max="7" width="10.6640625" style="8" customWidth="1"/>
    <col min="8" max="8" width="9.109375" style="51" customWidth="1"/>
    <col min="9" max="10" width="11.6640625" style="198" customWidth="1"/>
    <col min="11" max="11" width="12.88671875" style="198" bestFit="1" customWidth="1"/>
    <col min="12" max="12" width="9.109375" style="46"/>
    <col min="13" max="13" width="9.109375" style="8"/>
    <col min="14" max="15" width="10.33203125" style="8" bestFit="1" customWidth="1"/>
    <col min="16" max="16384" width="9.109375" style="8"/>
  </cols>
  <sheetData>
    <row r="1" spans="1:20" s="2" customFormat="1" ht="19.95" customHeight="1" x14ac:dyDescent="0.3">
      <c r="A1" s="53" t="s">
        <v>85</v>
      </c>
      <c r="H1" s="49"/>
      <c r="I1" s="175"/>
      <c r="J1" s="175"/>
      <c r="K1" s="175"/>
      <c r="L1" s="44"/>
    </row>
    <row r="2" spans="1:20" s="2" customFormat="1" ht="19.95" customHeight="1" x14ac:dyDescent="0.3">
      <c r="F2" s="54"/>
      <c r="G2" s="39" t="s">
        <v>89</v>
      </c>
      <c r="H2" s="49"/>
      <c r="I2" s="175"/>
      <c r="J2" s="175"/>
      <c r="K2" s="175"/>
      <c r="L2" s="44"/>
    </row>
    <row r="3" spans="1:20" s="7" customFormat="1" ht="110.1" customHeight="1" x14ac:dyDescent="0.3">
      <c r="A3" s="55"/>
      <c r="B3" s="55"/>
      <c r="C3" s="28" t="s">
        <v>129</v>
      </c>
      <c r="D3" s="28" t="s">
        <v>122</v>
      </c>
      <c r="E3" s="28" t="s">
        <v>123</v>
      </c>
      <c r="F3" s="28" t="s">
        <v>141</v>
      </c>
      <c r="G3" s="28" t="s">
        <v>126</v>
      </c>
      <c r="H3" s="50"/>
      <c r="I3" s="191" t="s">
        <v>137</v>
      </c>
      <c r="J3" s="191" t="s">
        <v>138</v>
      </c>
      <c r="K3" s="194" t="s">
        <v>130</v>
      </c>
      <c r="L3" s="43"/>
    </row>
    <row r="4" spans="1:20" s="7" customFormat="1" ht="21" customHeight="1" x14ac:dyDescent="0.3">
      <c r="A4" s="56"/>
      <c r="B4" s="56"/>
      <c r="C4" s="9"/>
      <c r="D4" s="9"/>
      <c r="E4" s="9"/>
      <c r="H4" s="50"/>
      <c r="I4" s="171"/>
      <c r="J4" s="171"/>
      <c r="K4" s="171"/>
      <c r="L4" s="43"/>
    </row>
    <row r="5" spans="1:20" s="12" customFormat="1" ht="21" customHeight="1" x14ac:dyDescent="0.25">
      <c r="A5" s="57" t="s">
        <v>33</v>
      </c>
      <c r="B5" s="57"/>
      <c r="C5" s="19">
        <f>C6+C13</f>
        <v>2256765</v>
      </c>
      <c r="D5" s="19">
        <f t="shared" ref="D5:E5" si="0">D6+D13</f>
        <v>2423603</v>
      </c>
      <c r="E5" s="19">
        <f t="shared" si="0"/>
        <v>12586418</v>
      </c>
      <c r="F5" s="31">
        <f t="shared" ref="F5:F17" si="1">+E5/K5*100</f>
        <v>43.549053147490994</v>
      </c>
      <c r="G5" s="31">
        <f t="shared" ref="G5:G17" si="2">E5/J5*100</f>
        <v>114.62655165668525</v>
      </c>
      <c r="H5" s="52"/>
      <c r="I5" s="195">
        <f t="shared" ref="I5" si="3">I6+I13</f>
        <v>2047536.7</v>
      </c>
      <c r="J5" s="195">
        <f t="shared" ref="J5:K5" si="4">J6+J13</f>
        <v>10980368.700000001</v>
      </c>
      <c r="K5" s="195">
        <f t="shared" si="4"/>
        <v>28901703</v>
      </c>
      <c r="L5" s="47"/>
      <c r="M5" s="19"/>
      <c r="N5" s="19"/>
      <c r="O5" s="31"/>
      <c r="P5" s="31"/>
      <c r="Q5" s="40"/>
      <c r="R5" s="19"/>
      <c r="S5" s="19"/>
      <c r="T5" s="33"/>
    </row>
    <row r="6" spans="1:20" s="12" customFormat="1" ht="21" customHeight="1" x14ac:dyDescent="0.25">
      <c r="A6" s="57" t="s">
        <v>76</v>
      </c>
      <c r="B6" s="57"/>
      <c r="C6" s="19">
        <f>+C7+C9+C10+C11+C12</f>
        <v>1504925.48</v>
      </c>
      <c r="D6" s="19">
        <f t="shared" ref="D6:E6" si="5">+D7+D9+D10+D11+D12</f>
        <v>1608123</v>
      </c>
      <c r="E6" s="19">
        <f t="shared" si="5"/>
        <v>8438872</v>
      </c>
      <c r="F6" s="31">
        <f t="shared" si="1"/>
        <v>40.864633014630527</v>
      </c>
      <c r="G6" s="31">
        <f t="shared" si="2"/>
        <v>121.74958553801314</v>
      </c>
      <c r="H6" s="52"/>
      <c r="I6" s="195">
        <f>+I7+I9+I10+I11+I12</f>
        <v>1377362.66</v>
      </c>
      <c r="J6" s="195">
        <f t="shared" ref="J6" si="6">+J7+J9+J10+J11+J12</f>
        <v>6931335.3000000007</v>
      </c>
      <c r="K6" s="195">
        <f>K7+K9+K10+K11+K12</f>
        <v>20650796</v>
      </c>
      <c r="L6" s="47"/>
      <c r="M6" s="19"/>
      <c r="N6" s="19"/>
      <c r="O6" s="31"/>
      <c r="P6" s="31"/>
      <c r="Q6" s="40"/>
      <c r="R6" s="19"/>
      <c r="S6" s="19"/>
      <c r="T6" s="33"/>
    </row>
    <row r="7" spans="1:20" ht="21" customHeight="1" x14ac:dyDescent="0.25">
      <c r="A7" s="58"/>
      <c r="B7" s="59" t="s">
        <v>72</v>
      </c>
      <c r="C7" s="17">
        <v>937632.48</v>
      </c>
      <c r="D7" s="17">
        <v>958632</v>
      </c>
      <c r="E7" s="17">
        <v>4816273</v>
      </c>
      <c r="F7" s="21">
        <f t="shared" si="1"/>
        <v>53.277515320012569</v>
      </c>
      <c r="G7" s="21">
        <f t="shared" si="2"/>
        <v>139.57894988211521</v>
      </c>
      <c r="I7" s="196">
        <v>617213.96</v>
      </c>
      <c r="J7" s="196">
        <v>3450572.6</v>
      </c>
      <c r="K7" s="192">
        <v>9039973</v>
      </c>
      <c r="L7" s="45"/>
      <c r="M7" s="17"/>
      <c r="N7" s="17"/>
      <c r="O7" s="21"/>
      <c r="P7" s="21"/>
      <c r="Q7" s="34"/>
      <c r="R7" s="32"/>
      <c r="S7" s="32"/>
      <c r="T7" s="32"/>
    </row>
    <row r="8" spans="1:20" ht="21" customHeight="1" x14ac:dyDescent="0.25">
      <c r="A8" s="58"/>
      <c r="B8" s="60" t="s">
        <v>86</v>
      </c>
      <c r="C8" s="17">
        <v>399319</v>
      </c>
      <c r="D8" s="17">
        <v>384770</v>
      </c>
      <c r="E8" s="17">
        <v>2192480</v>
      </c>
      <c r="F8" s="21">
        <f t="shared" si="1"/>
        <v>51.703885550017624</v>
      </c>
      <c r="G8" s="21">
        <f t="shared" si="2"/>
        <v>111.46914882042449</v>
      </c>
      <c r="I8" s="196">
        <v>378277</v>
      </c>
      <c r="J8" s="196">
        <v>1966894</v>
      </c>
      <c r="K8" s="192">
        <v>4240455</v>
      </c>
      <c r="L8" s="45"/>
      <c r="M8" s="17"/>
      <c r="N8" s="17"/>
      <c r="O8" s="21"/>
      <c r="P8" s="21"/>
      <c r="Q8" s="34"/>
      <c r="R8" s="32"/>
      <c r="S8" s="32"/>
      <c r="T8" s="32"/>
    </row>
    <row r="9" spans="1:20" ht="21" customHeight="1" x14ac:dyDescent="0.25">
      <c r="A9" s="58"/>
      <c r="B9" s="61" t="s">
        <v>139</v>
      </c>
      <c r="C9" s="17">
        <v>522918</v>
      </c>
      <c r="D9" s="17">
        <v>582347</v>
      </c>
      <c r="E9" s="17">
        <v>3384482</v>
      </c>
      <c r="F9" s="21">
        <f t="shared" si="1"/>
        <v>30.796650667852738</v>
      </c>
      <c r="G9" s="21">
        <f t="shared" si="2"/>
        <v>121.94153282240718</v>
      </c>
      <c r="I9" s="196">
        <v>631312.69999999995</v>
      </c>
      <c r="J9" s="196">
        <v>2775495.7</v>
      </c>
      <c r="K9" s="192">
        <v>10989773</v>
      </c>
      <c r="L9" s="45"/>
      <c r="M9" s="17"/>
      <c r="N9" s="17"/>
      <c r="O9" s="21"/>
      <c r="P9" s="21"/>
      <c r="Q9" s="34"/>
      <c r="R9" s="32"/>
      <c r="S9" s="32"/>
      <c r="T9" s="32"/>
    </row>
    <row r="10" spans="1:20" ht="21" customHeight="1" x14ac:dyDescent="0.25">
      <c r="A10" s="58"/>
      <c r="B10" s="61" t="s">
        <v>73</v>
      </c>
      <c r="C10" s="17">
        <v>30908</v>
      </c>
      <c r="D10" s="17">
        <v>52603</v>
      </c>
      <c r="E10" s="17">
        <v>158469</v>
      </c>
      <c r="F10" s="21">
        <f t="shared" si="1"/>
        <v>35.089168279386563</v>
      </c>
      <c r="G10" s="21">
        <f t="shared" si="2"/>
        <v>151.15174406959108</v>
      </c>
      <c r="I10" s="196">
        <v>28718</v>
      </c>
      <c r="J10" s="196">
        <v>104841</v>
      </c>
      <c r="K10" s="192">
        <v>451618</v>
      </c>
      <c r="L10" s="45"/>
      <c r="M10" s="17"/>
      <c r="N10" s="17"/>
      <c r="O10" s="21"/>
      <c r="P10" s="21"/>
      <c r="Q10" s="34"/>
      <c r="R10" s="32"/>
      <c r="S10" s="32"/>
      <c r="T10" s="32"/>
    </row>
    <row r="11" spans="1:20" ht="21" customHeight="1" x14ac:dyDescent="0.25">
      <c r="A11" s="58"/>
      <c r="B11" s="61" t="s">
        <v>87</v>
      </c>
      <c r="C11" s="17">
        <v>5612</v>
      </c>
      <c r="D11" s="17">
        <v>5980</v>
      </c>
      <c r="E11" s="17">
        <v>30459</v>
      </c>
      <c r="F11" s="21">
        <f t="shared" si="1"/>
        <v>37.790322580645167</v>
      </c>
      <c r="G11" s="21">
        <f t="shared" si="2"/>
        <v>91.840796019900495</v>
      </c>
      <c r="I11" s="196">
        <v>6950</v>
      </c>
      <c r="J11" s="196">
        <v>33165</v>
      </c>
      <c r="K11" s="192">
        <v>80600</v>
      </c>
      <c r="L11" s="45"/>
      <c r="M11" s="17"/>
      <c r="N11" s="17"/>
      <c r="O11" s="21"/>
      <c r="P11" s="21"/>
      <c r="Q11" s="34"/>
      <c r="R11" s="32"/>
      <c r="S11" s="32"/>
      <c r="T11" s="32"/>
    </row>
    <row r="12" spans="1:20" ht="21" customHeight="1" x14ac:dyDescent="0.25">
      <c r="A12" s="58"/>
      <c r="B12" s="59" t="s">
        <v>74</v>
      </c>
      <c r="C12" s="17">
        <v>7855</v>
      </c>
      <c r="D12" s="17">
        <v>8561</v>
      </c>
      <c r="E12" s="17">
        <v>49189</v>
      </c>
      <c r="F12" s="21">
        <f t="shared" si="1"/>
        <v>55.373063760806915</v>
      </c>
      <c r="G12" s="21">
        <f t="shared" si="2"/>
        <v>8.6713170833179092</v>
      </c>
      <c r="I12" s="196">
        <v>93168</v>
      </c>
      <c r="J12" s="196">
        <v>567261</v>
      </c>
      <c r="K12" s="192">
        <v>88832</v>
      </c>
      <c r="L12" s="45"/>
      <c r="M12" s="17"/>
      <c r="N12" s="17"/>
      <c r="O12" s="21"/>
      <c r="P12" s="21"/>
      <c r="Q12" s="34"/>
      <c r="R12" s="32"/>
      <c r="S12" s="32"/>
      <c r="T12" s="32"/>
    </row>
    <row r="13" spans="1:20" s="12" customFormat="1" ht="21" customHeight="1" x14ac:dyDescent="0.25">
      <c r="A13" s="57" t="s">
        <v>77</v>
      </c>
      <c r="B13" s="62"/>
      <c r="C13" s="19">
        <f>+C14+C16+C17</f>
        <v>751839.52</v>
      </c>
      <c r="D13" s="19">
        <f t="shared" ref="D13:E13" si="7">+D14+D16+D17</f>
        <v>815480</v>
      </c>
      <c r="E13" s="19">
        <f t="shared" si="7"/>
        <v>4147546</v>
      </c>
      <c r="F13" s="31">
        <f t="shared" si="1"/>
        <v>50.267758441587084</v>
      </c>
      <c r="G13" s="31">
        <f t="shared" si="2"/>
        <v>102.43299055028787</v>
      </c>
      <c r="H13" s="52"/>
      <c r="I13" s="195">
        <f>+I14+I16+I17</f>
        <v>670174.04</v>
      </c>
      <c r="J13" s="195">
        <f t="shared" ref="J13" si="8">+J14+J16+J17</f>
        <v>4049033.4000000004</v>
      </c>
      <c r="K13" s="195">
        <f>K14+K16+K17</f>
        <v>8250907</v>
      </c>
      <c r="L13" s="47"/>
      <c r="M13" s="19"/>
      <c r="N13" s="19"/>
      <c r="O13" s="31"/>
      <c r="P13" s="31"/>
      <c r="Q13" s="40"/>
      <c r="R13" s="29"/>
      <c r="S13" s="29"/>
      <c r="T13" s="33"/>
    </row>
    <row r="14" spans="1:20" ht="21" customHeight="1" x14ac:dyDescent="0.25">
      <c r="A14" s="58"/>
      <c r="B14" s="59" t="s">
        <v>75</v>
      </c>
      <c r="C14" s="17">
        <v>455386.52</v>
      </c>
      <c r="D14" s="17">
        <v>488367</v>
      </c>
      <c r="E14" s="17">
        <v>2701932</v>
      </c>
      <c r="F14" s="21">
        <f t="shared" si="1"/>
        <v>51.430144228829164</v>
      </c>
      <c r="G14" s="21">
        <f t="shared" si="2"/>
        <v>97.835917867033501</v>
      </c>
      <c r="I14" s="196">
        <v>463694.04</v>
      </c>
      <c r="J14" s="196">
        <v>2761697.4000000004</v>
      </c>
      <c r="K14" s="192">
        <v>5253596</v>
      </c>
      <c r="L14" s="45"/>
      <c r="M14" s="17"/>
      <c r="N14" s="17"/>
      <c r="O14" s="21"/>
      <c r="P14" s="21"/>
      <c r="Q14" s="34"/>
      <c r="R14" s="32"/>
      <c r="S14" s="32"/>
      <c r="T14" s="32"/>
    </row>
    <row r="15" spans="1:20" ht="21" customHeight="1" x14ac:dyDescent="0.25">
      <c r="A15" s="58"/>
      <c r="B15" s="60" t="s">
        <v>86</v>
      </c>
      <c r="C15" s="17">
        <v>276155</v>
      </c>
      <c r="D15" s="17">
        <v>269038</v>
      </c>
      <c r="E15" s="17">
        <v>1753341</v>
      </c>
      <c r="F15" s="21">
        <f t="shared" si="1"/>
        <v>44.685418999154635</v>
      </c>
      <c r="G15" s="21">
        <f t="shared" si="2"/>
        <v>116.53389393423794</v>
      </c>
      <c r="I15" s="196">
        <v>311978</v>
      </c>
      <c r="J15" s="196">
        <v>1504576</v>
      </c>
      <c r="K15" s="192">
        <v>3923743</v>
      </c>
      <c r="L15" s="45"/>
      <c r="M15" s="17"/>
      <c r="N15" s="17"/>
      <c r="O15" s="21"/>
      <c r="P15" s="21"/>
      <c r="Q15" s="34"/>
      <c r="R15" s="32"/>
      <c r="S15" s="32"/>
      <c r="T15" s="32"/>
    </row>
    <row r="16" spans="1:20" ht="21" customHeight="1" x14ac:dyDescent="0.25">
      <c r="A16" s="58"/>
      <c r="B16" s="59" t="s">
        <v>140</v>
      </c>
      <c r="C16" s="17">
        <v>216871</v>
      </c>
      <c r="D16" s="17">
        <v>245839</v>
      </c>
      <c r="E16" s="17">
        <v>1142022</v>
      </c>
      <c r="F16" s="21">
        <f t="shared" si="1"/>
        <v>49.592002900772307</v>
      </c>
      <c r="G16" s="21">
        <f t="shared" si="2"/>
        <v>135.99158821301921</v>
      </c>
      <c r="I16" s="196">
        <v>128234</v>
      </c>
      <c r="J16" s="196">
        <v>839774</v>
      </c>
      <c r="K16" s="192">
        <v>2302835</v>
      </c>
      <c r="L16" s="45"/>
      <c r="M16" s="17"/>
      <c r="N16" s="17"/>
      <c r="O16" s="21"/>
      <c r="P16" s="21"/>
      <c r="Q16" s="34"/>
      <c r="R16" s="32"/>
      <c r="S16" s="32"/>
      <c r="T16" s="32"/>
    </row>
    <row r="17" spans="1:20" ht="21" customHeight="1" x14ac:dyDescent="0.25">
      <c r="A17" s="58"/>
      <c r="B17" s="8" t="s">
        <v>74</v>
      </c>
      <c r="C17" s="17">
        <v>79582</v>
      </c>
      <c r="D17" s="17">
        <v>81274</v>
      </c>
      <c r="E17" s="17">
        <v>303592</v>
      </c>
      <c r="F17" s="21">
        <f t="shared" si="1"/>
        <v>43.715261578513868</v>
      </c>
      <c r="G17" s="21">
        <f t="shared" si="2"/>
        <v>67.832389702432295</v>
      </c>
      <c r="I17" s="196">
        <v>78246</v>
      </c>
      <c r="J17" s="196">
        <v>447562</v>
      </c>
      <c r="K17" s="192">
        <v>694476</v>
      </c>
      <c r="L17" s="45"/>
      <c r="M17" s="17"/>
      <c r="N17" s="17"/>
      <c r="O17" s="21"/>
      <c r="P17" s="21"/>
      <c r="Q17" s="34"/>
      <c r="R17" s="32"/>
      <c r="S17" s="32"/>
      <c r="T17" s="32"/>
    </row>
    <row r="18" spans="1:20" ht="21" customHeight="1" x14ac:dyDescent="0.25">
      <c r="A18" s="36"/>
      <c r="B18" s="36"/>
      <c r="C18" s="36"/>
      <c r="D18" s="36"/>
      <c r="E18" s="36"/>
      <c r="F18" s="36"/>
      <c r="G18" s="36"/>
      <c r="I18" s="197"/>
      <c r="J18" s="197"/>
    </row>
  </sheetData>
  <pageMargins left="0.70866141732283472" right="0.70866141732283472" top="0.70866141732283472" bottom="0.70866141732283472" header="0.31496062992125984" footer="0.31496062992125984"/>
  <pageSetup paperSize="9" orientation="portrait" horizontalDpi="1200" verticalDpi="1200" r:id="rId1"/>
  <headerFooter>
    <oddHeader>&amp;C&amp;"Arial,Regular"&amp;12&amp;P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workbookViewId="0">
      <selection activeCell="J6" sqref="J6"/>
    </sheetView>
  </sheetViews>
  <sheetFormatPr defaultColWidth="9.109375" defaultRowHeight="13.2" x14ac:dyDescent="0.25"/>
  <cols>
    <col min="1" max="1" width="2.6640625" style="8" customWidth="1"/>
    <col min="2" max="2" width="46.5546875" style="8" customWidth="1"/>
    <col min="3" max="3" width="10.33203125" style="8" customWidth="1"/>
    <col min="4" max="6" width="9.33203125" style="8" customWidth="1"/>
    <col min="7" max="7" width="7.6640625" style="8" customWidth="1"/>
    <col min="8" max="16384" width="9.109375" style="8"/>
  </cols>
  <sheetData>
    <row r="1" spans="1:9" s="2" customFormat="1" ht="19.95" customHeight="1" x14ac:dyDescent="0.3">
      <c r="A1" s="18" t="s">
        <v>252</v>
      </c>
      <c r="B1" s="18"/>
    </row>
    <row r="2" spans="1:9" s="2" customFormat="1" ht="19.95" customHeight="1" x14ac:dyDescent="0.25">
      <c r="D2" s="10"/>
      <c r="F2" s="10" t="s">
        <v>195</v>
      </c>
      <c r="G2" s="10"/>
    </row>
    <row r="3" spans="1:9" s="7" customFormat="1" ht="110.1" customHeight="1" x14ac:dyDescent="0.3">
      <c r="A3" s="11"/>
      <c r="B3" s="11"/>
      <c r="C3" s="28" t="s">
        <v>173</v>
      </c>
      <c r="D3" s="28" t="s">
        <v>174</v>
      </c>
      <c r="E3" s="28" t="s">
        <v>175</v>
      </c>
      <c r="F3" s="28" t="s">
        <v>196</v>
      </c>
      <c r="G3" s="9"/>
    </row>
    <row r="4" spans="1:9" s="7" customFormat="1" ht="16.95" customHeight="1" x14ac:dyDescent="0.3">
      <c r="C4" s="9"/>
      <c r="D4" s="9"/>
    </row>
    <row r="5" spans="1:9" s="12" customFormat="1" ht="16.95" customHeight="1" x14ac:dyDescent="0.25">
      <c r="A5" s="12" t="s">
        <v>197</v>
      </c>
      <c r="C5" s="133">
        <v>278257.42129999999</v>
      </c>
      <c r="D5" s="133">
        <v>306193.83400000003</v>
      </c>
      <c r="E5" s="134">
        <v>309320</v>
      </c>
      <c r="F5" s="25">
        <v>111.16325255760573</v>
      </c>
      <c r="G5" s="25"/>
      <c r="H5" s="35"/>
      <c r="I5" s="35"/>
    </row>
    <row r="6" spans="1:9" ht="16.95" customHeight="1" x14ac:dyDescent="0.25">
      <c r="B6" s="8" t="s">
        <v>176</v>
      </c>
      <c r="C6" s="136">
        <v>90721.360000000015</v>
      </c>
      <c r="D6" s="136">
        <v>94768</v>
      </c>
      <c r="E6" s="136">
        <v>91567</v>
      </c>
      <c r="F6" s="27">
        <v>100.93212888342941</v>
      </c>
      <c r="G6" s="137"/>
      <c r="H6" s="138"/>
      <c r="I6" s="138"/>
    </row>
    <row r="7" spans="1:9" s="12" customFormat="1" ht="16.95" customHeight="1" x14ac:dyDescent="0.25">
      <c r="A7" s="12" t="s">
        <v>177</v>
      </c>
      <c r="C7" s="135">
        <v>277440.08130000002</v>
      </c>
      <c r="D7" s="135">
        <v>304856.87900000002</v>
      </c>
      <c r="E7" s="135">
        <v>307945</v>
      </c>
      <c r="F7" s="26">
        <v>110.99513760126626</v>
      </c>
      <c r="G7" s="25"/>
      <c r="H7" s="35"/>
      <c r="I7" s="35"/>
    </row>
    <row r="8" spans="1:9" s="12" customFormat="1" ht="16.95" customHeight="1" x14ac:dyDescent="0.25">
      <c r="B8" s="12" t="s">
        <v>178</v>
      </c>
      <c r="C8" s="135"/>
      <c r="D8" s="135"/>
      <c r="E8" s="135"/>
      <c r="F8" s="26"/>
      <c r="G8" s="25"/>
      <c r="H8" s="35"/>
      <c r="I8" s="35"/>
    </row>
    <row r="9" spans="1:9" ht="16.95" customHeight="1" x14ac:dyDescent="0.25">
      <c r="B9" s="8" t="s">
        <v>179</v>
      </c>
      <c r="C9" s="136">
        <v>262498.64900000003</v>
      </c>
      <c r="D9" s="136">
        <v>288099</v>
      </c>
      <c r="E9" s="136">
        <v>290842</v>
      </c>
      <c r="F9" s="27">
        <v>110.79752261886878</v>
      </c>
      <c r="G9" s="137"/>
      <c r="H9" s="138"/>
      <c r="I9" s="138"/>
    </row>
    <row r="10" spans="1:9" ht="16.95" customHeight="1" x14ac:dyDescent="0.25">
      <c r="A10" s="13"/>
      <c r="B10" s="8" t="s">
        <v>180</v>
      </c>
      <c r="C10" s="136">
        <v>14941.432300000004</v>
      </c>
      <c r="D10" s="136">
        <v>16757.879000000001</v>
      </c>
      <c r="E10" s="136">
        <v>17103</v>
      </c>
      <c r="F10" s="27">
        <v>114.46693768441459</v>
      </c>
      <c r="G10" s="137"/>
      <c r="H10" s="138"/>
      <c r="I10" s="138"/>
    </row>
    <row r="11" spans="1:9" s="12" customFormat="1" ht="16.95" customHeight="1" x14ac:dyDescent="0.25">
      <c r="A11" s="139"/>
      <c r="B11" s="12" t="s">
        <v>181</v>
      </c>
      <c r="C11" s="135"/>
      <c r="D11" s="135"/>
      <c r="E11" s="135"/>
      <c r="F11" s="26"/>
      <c r="G11" s="25"/>
      <c r="H11" s="35"/>
      <c r="I11" s="35"/>
    </row>
    <row r="12" spans="1:9" ht="16.95" customHeight="1" x14ac:dyDescent="0.25">
      <c r="A12" s="14"/>
      <c r="B12" s="8" t="s">
        <v>182</v>
      </c>
      <c r="C12" s="136">
        <v>192719.90737000003</v>
      </c>
      <c r="D12" s="136">
        <v>224680.49100000001</v>
      </c>
      <c r="E12" s="136">
        <v>230253</v>
      </c>
      <c r="F12" s="27">
        <v>119.47546215759681</v>
      </c>
      <c r="G12" s="137"/>
      <c r="H12" s="138"/>
      <c r="I12" s="138"/>
    </row>
    <row r="13" spans="1:9" ht="16.95" customHeight="1" x14ac:dyDescent="0.25">
      <c r="B13" s="8" t="s">
        <v>183</v>
      </c>
      <c r="C13" s="136">
        <v>84720.173930000004</v>
      </c>
      <c r="D13" s="136">
        <v>80176</v>
      </c>
      <c r="E13" s="136">
        <v>77692</v>
      </c>
      <c r="F13" s="27">
        <v>91.704249880545532</v>
      </c>
      <c r="G13" s="137"/>
      <c r="H13" s="138"/>
      <c r="I13" s="138"/>
    </row>
    <row r="14" spans="1:9" s="12" customFormat="1" ht="16.95" customHeight="1" x14ac:dyDescent="0.25">
      <c r="A14" s="12" t="s">
        <v>184</v>
      </c>
      <c r="C14" s="135">
        <v>817.34</v>
      </c>
      <c r="D14" s="135">
        <v>1336.92</v>
      </c>
      <c r="E14" s="135">
        <v>1375</v>
      </c>
      <c r="F14" s="26">
        <v>168.22864413830229</v>
      </c>
      <c r="G14" s="25"/>
      <c r="H14" s="35"/>
      <c r="I14" s="35"/>
    </row>
    <row r="15" spans="1:9" ht="16.95" customHeight="1" x14ac:dyDescent="0.25">
      <c r="B15" s="8" t="s">
        <v>179</v>
      </c>
      <c r="C15" s="136">
        <v>817.34</v>
      </c>
      <c r="D15" s="136">
        <v>1336.92</v>
      </c>
      <c r="E15" s="136">
        <v>1375</v>
      </c>
      <c r="F15" s="27">
        <v>168.22864413830229</v>
      </c>
      <c r="G15" s="137"/>
      <c r="H15" s="138"/>
      <c r="I15" s="138"/>
    </row>
    <row r="16" spans="1:9" ht="16.95" customHeight="1" x14ac:dyDescent="0.25">
      <c r="B16" s="8" t="s">
        <v>180</v>
      </c>
      <c r="C16" s="136" t="s">
        <v>101</v>
      </c>
      <c r="D16" s="136" t="s">
        <v>101</v>
      </c>
      <c r="E16" s="136" t="s">
        <v>101</v>
      </c>
      <c r="F16" s="27" t="s">
        <v>101</v>
      </c>
      <c r="G16" s="137"/>
      <c r="H16" s="138"/>
      <c r="I16" s="138"/>
    </row>
    <row r="17" spans="1:9" s="12" customFormat="1" ht="16.95" customHeight="1" x14ac:dyDescent="0.25">
      <c r="A17" s="12" t="s">
        <v>198</v>
      </c>
      <c r="C17" s="135">
        <v>302088.06279999996</v>
      </c>
      <c r="D17" s="135">
        <v>328977.761</v>
      </c>
      <c r="E17" s="135">
        <v>332039</v>
      </c>
      <c r="F17" s="26">
        <v>109.91463777892784</v>
      </c>
      <c r="G17" s="25"/>
      <c r="H17" s="35"/>
      <c r="I17" s="35"/>
    </row>
    <row r="18" spans="1:9" s="12" customFormat="1" ht="16.95" customHeight="1" x14ac:dyDescent="0.25">
      <c r="B18" s="12" t="s">
        <v>185</v>
      </c>
      <c r="C18" s="135"/>
      <c r="D18" s="135"/>
      <c r="E18" s="135"/>
      <c r="F18" s="26"/>
      <c r="G18" s="25"/>
      <c r="H18" s="35"/>
      <c r="I18" s="35"/>
    </row>
    <row r="19" spans="1:9" ht="16.95" customHeight="1" x14ac:dyDescent="0.25">
      <c r="B19" s="8" t="s">
        <v>186</v>
      </c>
      <c r="C19" s="136">
        <v>200904.26699999996</v>
      </c>
      <c r="D19" s="136">
        <v>220931.198</v>
      </c>
      <c r="E19" s="136">
        <v>222641</v>
      </c>
      <c r="F19" s="27">
        <v>110.81944815039695</v>
      </c>
      <c r="G19" s="137"/>
      <c r="H19" s="138"/>
      <c r="I19" s="138"/>
    </row>
    <row r="20" spans="1:9" ht="16.95" customHeight="1" x14ac:dyDescent="0.25">
      <c r="B20" s="8" t="s">
        <v>187</v>
      </c>
      <c r="C20" s="136">
        <v>101183.79579999999</v>
      </c>
      <c r="D20" s="136">
        <v>108046.56299999999</v>
      </c>
      <c r="E20" s="136">
        <v>109398</v>
      </c>
      <c r="F20" s="27">
        <v>108.11810244422557</v>
      </c>
      <c r="G20" s="137"/>
      <c r="H20" s="138"/>
      <c r="I20" s="138"/>
    </row>
    <row r="21" spans="1:9" s="12" customFormat="1" ht="16.95" customHeight="1" x14ac:dyDescent="0.25">
      <c r="B21" s="12" t="s">
        <v>178</v>
      </c>
      <c r="C21" s="135"/>
      <c r="D21" s="135"/>
      <c r="E21" s="135"/>
      <c r="F21" s="26"/>
      <c r="G21" s="25"/>
      <c r="H21" s="35"/>
      <c r="I21" s="35"/>
    </row>
    <row r="22" spans="1:9" ht="16.95" customHeight="1" x14ac:dyDescent="0.25">
      <c r="B22" s="8" t="s">
        <v>188</v>
      </c>
      <c r="C22" s="136">
        <v>295933.55079999997</v>
      </c>
      <c r="D22" s="136">
        <v>321125.60800000001</v>
      </c>
      <c r="E22" s="136">
        <v>323991</v>
      </c>
      <c r="F22" s="27">
        <v>109.48099636697226</v>
      </c>
      <c r="G22" s="137"/>
      <c r="H22" s="138"/>
      <c r="I22" s="138"/>
    </row>
    <row r="23" spans="1:9" ht="16.95" customHeight="1" x14ac:dyDescent="0.25">
      <c r="B23" s="8" t="s">
        <v>189</v>
      </c>
      <c r="C23" s="136">
        <v>6154.5119999999997</v>
      </c>
      <c r="D23" s="136">
        <v>7852.1530000000002</v>
      </c>
      <c r="E23" s="136">
        <v>8048</v>
      </c>
      <c r="F23" s="27">
        <v>130.76585113490722</v>
      </c>
      <c r="G23" s="137"/>
      <c r="H23" s="138"/>
      <c r="I23" s="138"/>
    </row>
    <row r="24" spans="1:9" s="12" customFormat="1" ht="16.95" customHeight="1" x14ac:dyDescent="0.25">
      <c r="B24" s="12" t="s">
        <v>190</v>
      </c>
      <c r="C24" s="135"/>
      <c r="D24" s="135"/>
      <c r="E24" s="135"/>
      <c r="F24" s="26"/>
      <c r="G24" s="25"/>
      <c r="H24" s="35"/>
      <c r="I24" s="35"/>
    </row>
    <row r="25" spans="1:9" ht="16.95" customHeight="1" x14ac:dyDescent="0.25">
      <c r="B25" s="8" t="s">
        <v>191</v>
      </c>
      <c r="C25" s="136">
        <v>30440</v>
      </c>
      <c r="D25" s="136">
        <v>33096</v>
      </c>
      <c r="E25" s="136">
        <v>33935</v>
      </c>
      <c r="F25" s="27">
        <v>111.48160315374508</v>
      </c>
      <c r="G25" s="137"/>
      <c r="H25" s="138"/>
      <c r="I25" s="138"/>
    </row>
    <row r="26" spans="1:9" ht="16.95" customHeight="1" x14ac:dyDescent="0.25">
      <c r="B26" s="8" t="s">
        <v>192</v>
      </c>
      <c r="C26" s="136">
        <v>70309</v>
      </c>
      <c r="D26" s="136">
        <v>74036</v>
      </c>
      <c r="E26" s="136">
        <v>74899</v>
      </c>
      <c r="F26" s="27">
        <v>106.52832496550938</v>
      </c>
      <c r="G26" s="137"/>
      <c r="H26" s="138"/>
      <c r="I26" s="138"/>
    </row>
    <row r="27" spans="1:9" ht="16.95" customHeight="1" x14ac:dyDescent="0.25">
      <c r="B27" s="8" t="s">
        <v>193</v>
      </c>
      <c r="C27" s="136">
        <v>201339</v>
      </c>
      <c r="D27" s="136">
        <v>221845.761</v>
      </c>
      <c r="E27" s="136">
        <v>223205</v>
      </c>
      <c r="F27" s="27">
        <v>110.86029035606613</v>
      </c>
      <c r="G27" s="137"/>
      <c r="H27" s="138"/>
      <c r="I27" s="138"/>
    </row>
    <row r="28" spans="1:9" s="12" customFormat="1" ht="16.95" customHeight="1" x14ac:dyDescent="0.25">
      <c r="A28" s="12" t="s">
        <v>199</v>
      </c>
      <c r="C28" s="135">
        <v>2353.6844999999998</v>
      </c>
      <c r="D28" s="135">
        <v>1584.202</v>
      </c>
      <c r="E28" s="135">
        <v>1590</v>
      </c>
      <c r="F28" s="26">
        <v>67.553658954715473</v>
      </c>
      <c r="G28" s="25"/>
      <c r="H28" s="35"/>
      <c r="I28" s="35"/>
    </row>
    <row r="29" spans="1:9" ht="16.95" customHeight="1" x14ac:dyDescent="0.25">
      <c r="B29" s="8" t="s">
        <v>194</v>
      </c>
      <c r="C29" s="136">
        <v>0.77913869468499242</v>
      </c>
      <c r="D29" s="136">
        <v>0.48155291566957925</v>
      </c>
      <c r="E29" s="136">
        <v>0.47885941109327518</v>
      </c>
      <c r="F29" s="27" t="s">
        <v>101</v>
      </c>
      <c r="G29" s="137"/>
      <c r="H29" s="138"/>
      <c r="I29" s="138"/>
    </row>
    <row r="30" spans="1:9" ht="17.7" customHeight="1" x14ac:dyDescent="0.25">
      <c r="A30" s="36"/>
      <c r="B30" s="36"/>
      <c r="C30" s="36"/>
      <c r="D30" s="36"/>
      <c r="E30" s="36"/>
      <c r="F30" s="36"/>
    </row>
    <row r="32" spans="1:9" x14ac:dyDescent="0.25">
      <c r="B32" s="100"/>
    </row>
  </sheetData>
  <pageMargins left="0.70866141732283472" right="0.70866141732283472" top="0.70866141732283472" bottom="0.70866141732283472" header="0.31496062992125984" footer="0.31496062992125984"/>
  <pageSetup paperSize="9" orientation="portrait" horizontalDpi="1200" verticalDpi="1200" r:id="rId1"/>
  <headerFooter>
    <oddHeader>&amp;C&amp;"Arial,Regular"&amp;12&amp;P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zoomScale="85" zoomScaleNormal="85" workbookViewId="0">
      <selection activeCell="J6" sqref="J6"/>
    </sheetView>
  </sheetViews>
  <sheetFormatPr defaultColWidth="9.109375" defaultRowHeight="13.2" x14ac:dyDescent="0.25"/>
  <cols>
    <col min="1" max="1" width="2.6640625" style="8" customWidth="1"/>
    <col min="2" max="2" width="54.44140625" style="8" customWidth="1"/>
    <col min="3" max="3" width="11.6640625" style="8" bestFit="1" customWidth="1"/>
    <col min="4" max="4" width="11.33203125" style="8" customWidth="1"/>
    <col min="5" max="5" width="9" style="8" customWidth="1"/>
    <col min="6" max="6" width="14.88671875" style="8" customWidth="1"/>
    <col min="7" max="7" width="22.33203125" style="8" customWidth="1"/>
    <col min="8" max="16384" width="9.109375" style="8"/>
  </cols>
  <sheetData>
    <row r="1" spans="1:8" s="2" customFormat="1" ht="19.95" customHeight="1" x14ac:dyDescent="0.3">
      <c r="A1" s="18" t="s">
        <v>265</v>
      </c>
      <c r="B1" s="18"/>
    </row>
    <row r="2" spans="1:8" s="2" customFormat="1" ht="19.95" customHeight="1" x14ac:dyDescent="0.25">
      <c r="C2" s="10"/>
      <c r="E2" s="10" t="s">
        <v>89</v>
      </c>
      <c r="F2" s="10"/>
    </row>
    <row r="3" spans="1:8" s="7" customFormat="1" ht="110.1" customHeight="1" x14ac:dyDescent="0.3">
      <c r="A3" s="11"/>
      <c r="B3" s="11"/>
      <c r="C3" s="28" t="s">
        <v>266</v>
      </c>
      <c r="D3" s="28" t="s">
        <v>267</v>
      </c>
      <c r="E3" s="28" t="s">
        <v>262</v>
      </c>
      <c r="F3" s="9"/>
    </row>
    <row r="4" spans="1:8" s="7" customFormat="1" ht="16.95" customHeight="1" x14ac:dyDescent="0.3">
      <c r="C4" s="190"/>
    </row>
    <row r="5" spans="1:8" s="12" customFormat="1" ht="16.95" customHeight="1" x14ac:dyDescent="0.25">
      <c r="A5" s="12" t="s">
        <v>219</v>
      </c>
      <c r="C5" s="186">
        <v>31279705.336169001</v>
      </c>
      <c r="D5" s="142">
        <v>125.16103974958443</v>
      </c>
      <c r="E5" s="151">
        <v>100</v>
      </c>
      <c r="F5" s="25"/>
      <c r="G5" s="35"/>
      <c r="H5" s="35"/>
    </row>
    <row r="6" spans="1:8" s="12" customFormat="1" ht="16.95" customHeight="1" x14ac:dyDescent="0.25">
      <c r="B6" s="12" t="s">
        <v>271</v>
      </c>
      <c r="C6" s="186">
        <v>28196722.595325001</v>
      </c>
      <c r="D6" s="142">
        <v>127.06882896574957</v>
      </c>
      <c r="E6" s="151">
        <v>90.143824221773855</v>
      </c>
      <c r="F6" s="25"/>
      <c r="G6" s="25"/>
      <c r="H6" s="35"/>
    </row>
    <row r="7" spans="1:8" s="12" customFormat="1" ht="16.95" customHeight="1" x14ac:dyDescent="0.25">
      <c r="A7" s="12" t="s">
        <v>200</v>
      </c>
      <c r="C7" s="187">
        <v>27351940.467691999</v>
      </c>
      <c r="D7" s="143">
        <v>126.52540812700495</v>
      </c>
      <c r="E7" s="152">
        <v>87.443088653602842</v>
      </c>
      <c r="F7" s="25"/>
      <c r="G7" s="35"/>
      <c r="H7" s="35"/>
    </row>
    <row r="8" spans="1:8" ht="16.95" customHeight="1" x14ac:dyDescent="0.25">
      <c r="B8" s="8" t="s">
        <v>201</v>
      </c>
      <c r="C8" s="188">
        <v>982100.03794800001</v>
      </c>
      <c r="D8" s="144">
        <v>129.32368902341668</v>
      </c>
      <c r="E8" s="153">
        <v>3.1397355806046834</v>
      </c>
      <c r="F8" s="137"/>
      <c r="G8" s="35"/>
      <c r="H8" s="138"/>
    </row>
    <row r="9" spans="1:8" ht="16.95" customHeight="1" x14ac:dyDescent="0.25">
      <c r="B9" s="8" t="s">
        <v>202</v>
      </c>
      <c r="C9" s="188">
        <v>8674007.5527490005</v>
      </c>
      <c r="D9" s="144">
        <v>93.86484648142968</v>
      </c>
      <c r="E9" s="153">
        <v>27.730464400248579</v>
      </c>
      <c r="F9" s="137"/>
      <c r="G9" s="35"/>
      <c r="H9" s="138"/>
    </row>
    <row r="10" spans="1:8" ht="16.95" customHeight="1" x14ac:dyDescent="0.25">
      <c r="B10" s="8" t="s">
        <v>203</v>
      </c>
      <c r="C10" s="188">
        <v>3908379.8552779998</v>
      </c>
      <c r="D10" s="144">
        <v>119.69532492298941</v>
      </c>
      <c r="E10" s="153">
        <v>12.494938214007743</v>
      </c>
      <c r="F10" s="137"/>
      <c r="G10" s="35"/>
      <c r="H10" s="138"/>
    </row>
    <row r="11" spans="1:8" ht="16.95" customHeight="1" x14ac:dyDescent="0.25">
      <c r="A11" s="13"/>
      <c r="B11" s="8" t="s">
        <v>204</v>
      </c>
      <c r="C11" s="188">
        <v>2129553.7660090001</v>
      </c>
      <c r="D11" s="144">
        <v>127.35665185831384</v>
      </c>
      <c r="E11" s="153">
        <v>6.8081004700085144</v>
      </c>
      <c r="F11" s="137"/>
      <c r="G11" s="35"/>
      <c r="H11" s="138"/>
    </row>
    <row r="12" spans="1:8" ht="16.95" customHeight="1" x14ac:dyDescent="0.25">
      <c r="A12" s="13"/>
      <c r="B12" s="8" t="s">
        <v>205</v>
      </c>
      <c r="C12" s="188">
        <v>1113809.8125519999</v>
      </c>
      <c r="D12" s="144">
        <v>123.92196087399799</v>
      </c>
      <c r="E12" s="153">
        <v>3.5608066015381921</v>
      </c>
      <c r="F12" s="137"/>
      <c r="G12" s="35"/>
      <c r="H12" s="138"/>
    </row>
    <row r="13" spans="1:8" ht="16.95" customHeight="1" x14ac:dyDescent="0.25">
      <c r="A13" s="14"/>
      <c r="B13" s="8" t="s">
        <v>206</v>
      </c>
      <c r="C13" s="188">
        <v>1189024.6124789999</v>
      </c>
      <c r="D13" s="144">
        <v>141.61917660545268</v>
      </c>
      <c r="E13" s="153">
        <v>3.8012653882136163</v>
      </c>
      <c r="F13" s="137"/>
      <c r="G13" s="35"/>
      <c r="H13" s="138"/>
    </row>
    <row r="14" spans="1:8" s="100" customFormat="1" ht="16.95" customHeight="1" x14ac:dyDescent="0.25">
      <c r="B14" s="100" t="s">
        <v>207</v>
      </c>
      <c r="C14" s="189">
        <v>849301.87538800004</v>
      </c>
      <c r="D14" s="145">
        <v>149.64883574350276</v>
      </c>
      <c r="E14" s="154">
        <v>2.7151850257551651</v>
      </c>
      <c r="F14" s="140"/>
      <c r="G14" s="35"/>
      <c r="H14" s="141"/>
    </row>
    <row r="15" spans="1:8" ht="16.95" customHeight="1" x14ac:dyDescent="0.25">
      <c r="B15" s="8" t="s">
        <v>208</v>
      </c>
      <c r="C15" s="188">
        <v>8296773.5730269998</v>
      </c>
      <c r="D15" s="144">
        <v>203.10369570398484</v>
      </c>
      <c r="E15" s="153">
        <v>26.524462055700273</v>
      </c>
      <c r="F15" s="137"/>
      <c r="G15" s="35"/>
      <c r="H15" s="138"/>
    </row>
    <row r="16" spans="1:8" ht="16.95" customHeight="1" x14ac:dyDescent="0.25">
      <c r="B16" s="8" t="s">
        <v>209</v>
      </c>
      <c r="C16" s="188">
        <v>55613.526317000003</v>
      </c>
      <c r="D16" s="144">
        <v>106.28860063236974</v>
      </c>
      <c r="E16" s="153">
        <v>0.17779427817273452</v>
      </c>
      <c r="F16" s="137"/>
      <c r="G16" s="35"/>
      <c r="H16" s="138"/>
    </row>
    <row r="17" spans="1:8" ht="16.95" customHeight="1" x14ac:dyDescent="0.25">
      <c r="B17" s="8" t="s">
        <v>210</v>
      </c>
      <c r="C17" s="188">
        <v>232043.38226700001</v>
      </c>
      <c r="D17" s="144">
        <v>95.602934705558326</v>
      </c>
      <c r="E17" s="153">
        <v>0.74183365787236555</v>
      </c>
      <c r="F17" s="137"/>
      <c r="G17" s="35"/>
      <c r="H17" s="138"/>
    </row>
    <row r="18" spans="1:8" ht="16.95" customHeight="1" x14ac:dyDescent="0.25">
      <c r="B18" s="8" t="s">
        <v>211</v>
      </c>
      <c r="C18" s="188">
        <v>735971.322973</v>
      </c>
      <c r="D18" s="144">
        <v>143.28063305157139</v>
      </c>
      <c r="E18" s="153">
        <v>2.352871662515279</v>
      </c>
      <c r="F18" s="137"/>
      <c r="G18" s="35"/>
      <c r="H18" s="138"/>
    </row>
    <row r="19" spans="1:8" ht="16.95" customHeight="1" x14ac:dyDescent="0.25">
      <c r="B19" s="8" t="s">
        <v>212</v>
      </c>
      <c r="C19" s="188">
        <v>28065.387449000002</v>
      </c>
      <c r="D19" s="144">
        <v>62.586366163507179</v>
      </c>
      <c r="E19" s="153">
        <v>8.9723950872861141E-2</v>
      </c>
      <c r="F19" s="137"/>
      <c r="G19" s="35"/>
      <c r="H19" s="138"/>
    </row>
    <row r="20" spans="1:8" ht="26.4" x14ac:dyDescent="0.25">
      <c r="B20" s="15" t="s">
        <v>213</v>
      </c>
      <c r="C20" s="188">
        <v>6597.6386439999997</v>
      </c>
      <c r="D20" s="144">
        <v>215.47614202336285</v>
      </c>
      <c r="E20" s="155">
        <v>2.1092393848004352E-2</v>
      </c>
      <c r="F20" s="137"/>
      <c r="G20" s="35"/>
      <c r="H20" s="138"/>
    </row>
    <row r="21" spans="1:8" s="12" customFormat="1" ht="16.95" customHeight="1" x14ac:dyDescent="0.25">
      <c r="A21" s="12" t="s">
        <v>214</v>
      </c>
      <c r="C21" s="187" t="s">
        <v>101</v>
      </c>
      <c r="D21" s="143" t="s">
        <v>101</v>
      </c>
      <c r="E21" s="152" t="s">
        <v>101</v>
      </c>
      <c r="F21" s="25"/>
      <c r="G21" s="35"/>
      <c r="H21" s="35"/>
    </row>
    <row r="22" spans="1:8" s="12" customFormat="1" ht="16.95" customHeight="1" x14ac:dyDescent="0.25">
      <c r="A22" s="12" t="s">
        <v>268</v>
      </c>
      <c r="C22" s="187">
        <v>538593.26558799995</v>
      </c>
      <c r="D22" s="143">
        <v>114.35452823761436</v>
      </c>
      <c r="E22" s="152">
        <v>1.7218616985027022</v>
      </c>
      <c r="F22" s="25"/>
      <c r="G22" s="35"/>
      <c r="H22" s="35"/>
    </row>
    <row r="23" spans="1:8" ht="16.95" customHeight="1" x14ac:dyDescent="0.25">
      <c r="B23" s="8" t="s">
        <v>269</v>
      </c>
      <c r="C23" s="188">
        <v>3621576.0064320001</v>
      </c>
      <c r="D23" s="144">
        <v>110.6691472548424</v>
      </c>
      <c r="E23" s="153">
        <v>11.578037476728847</v>
      </c>
      <c r="F23" s="137"/>
      <c r="G23" s="35"/>
      <c r="H23" s="138"/>
    </row>
    <row r="24" spans="1:8" ht="16.95" customHeight="1" x14ac:dyDescent="0.25">
      <c r="B24" s="138" t="s">
        <v>270</v>
      </c>
      <c r="C24" s="188">
        <v>3082982.7408440001</v>
      </c>
      <c r="D24" s="144">
        <v>110.04955335468267</v>
      </c>
      <c r="E24" s="153">
        <v>9.8561757782261452</v>
      </c>
      <c r="F24" s="137"/>
      <c r="G24" s="35"/>
      <c r="H24" s="138"/>
    </row>
    <row r="25" spans="1:8" s="12" customFormat="1" ht="16.95" customHeight="1" x14ac:dyDescent="0.25">
      <c r="A25" s="12" t="s">
        <v>215</v>
      </c>
      <c r="C25" s="187">
        <v>4691.3934380000001</v>
      </c>
      <c r="D25" s="143" t="s">
        <v>101</v>
      </c>
      <c r="E25" s="156">
        <v>1.4998202149223254E-2</v>
      </c>
      <c r="F25" s="25"/>
      <c r="G25" s="35"/>
      <c r="H25" s="35"/>
    </row>
    <row r="26" spans="1:8" s="12" customFormat="1" ht="16.95" customHeight="1" x14ac:dyDescent="0.25">
      <c r="A26" s="12" t="s">
        <v>216</v>
      </c>
      <c r="C26" s="187">
        <v>192682.02299900001</v>
      </c>
      <c r="D26" s="143">
        <v>190.63791590107101</v>
      </c>
      <c r="E26" s="152">
        <v>0.61599692493330516</v>
      </c>
      <c r="F26" s="25"/>
      <c r="G26" s="35"/>
      <c r="H26" s="35"/>
    </row>
    <row r="27" spans="1:8" s="12" customFormat="1" ht="27.6" customHeight="1" x14ac:dyDescent="0.25">
      <c r="A27" s="221" t="s">
        <v>217</v>
      </c>
      <c r="B27" s="221"/>
      <c r="C27" s="187" t="s">
        <v>101</v>
      </c>
      <c r="D27" s="143" t="s">
        <v>101</v>
      </c>
      <c r="E27" s="152" t="s">
        <v>101</v>
      </c>
      <c r="F27" s="25"/>
      <c r="G27" s="35"/>
      <c r="H27" s="35"/>
    </row>
    <row r="28" spans="1:8" s="12" customFormat="1" ht="16.95" customHeight="1" x14ac:dyDescent="0.25">
      <c r="A28" s="12" t="s">
        <v>218</v>
      </c>
      <c r="C28" s="187">
        <v>17815.445608000002</v>
      </c>
      <c r="D28" s="143" t="s">
        <v>263</v>
      </c>
      <c r="E28" s="152">
        <v>5.6955285916328126E-2</v>
      </c>
      <c r="F28" s="25"/>
      <c r="G28" s="35"/>
      <c r="H28" s="35"/>
    </row>
    <row r="29" spans="1:8" ht="17.7" customHeight="1" x14ac:dyDescent="0.25">
      <c r="A29" s="36"/>
      <c r="B29" s="36"/>
      <c r="C29" s="36"/>
      <c r="D29" s="36"/>
      <c r="E29" s="36"/>
    </row>
    <row r="31" spans="1:8" x14ac:dyDescent="0.25">
      <c r="B31" s="100"/>
    </row>
  </sheetData>
  <mergeCells count="1">
    <mergeCell ref="A27:B27"/>
  </mergeCells>
  <pageMargins left="0.70866141732283472" right="0.70866141732283472" top="0.70866141732283472" bottom="0.70866141732283472" header="0.31496062992125984" footer="0.31496062992125984"/>
  <pageSetup paperSize="9" orientation="portrait" horizontalDpi="1200" verticalDpi="1200" r:id="rId1"/>
  <headerFooter>
    <oddHeader>&amp;C&amp;"Arial,Regular"&amp;12&amp;P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workbookViewId="0">
      <selection activeCell="J6" sqref="J6"/>
    </sheetView>
  </sheetViews>
  <sheetFormatPr defaultColWidth="9.109375" defaultRowHeight="13.2" x14ac:dyDescent="0.25"/>
  <cols>
    <col min="1" max="1" width="2.6640625" style="8" customWidth="1"/>
    <col min="2" max="2" width="54.44140625" style="8" customWidth="1"/>
    <col min="3" max="3" width="11.6640625" style="8" bestFit="1" customWidth="1"/>
    <col min="4" max="4" width="11.88671875" style="8" customWidth="1"/>
    <col min="5" max="5" width="8.33203125" style="8" customWidth="1"/>
    <col min="6" max="6" width="7.6640625" style="8" customWidth="1"/>
    <col min="7" max="16384" width="9.109375" style="8"/>
  </cols>
  <sheetData>
    <row r="1" spans="1:8" s="2" customFormat="1" ht="19.95" customHeight="1" x14ac:dyDescent="0.3">
      <c r="A1" s="18" t="s">
        <v>264</v>
      </c>
      <c r="B1" s="18"/>
    </row>
    <row r="2" spans="1:8" s="2" customFormat="1" ht="19.95" customHeight="1" x14ac:dyDescent="0.25">
      <c r="C2" s="10"/>
      <c r="E2" s="10" t="s">
        <v>89</v>
      </c>
      <c r="F2" s="10"/>
    </row>
    <row r="3" spans="1:8" s="7" customFormat="1" ht="110.1" customHeight="1" x14ac:dyDescent="0.3">
      <c r="A3" s="11"/>
      <c r="B3" s="11"/>
      <c r="C3" s="28" t="s">
        <v>260</v>
      </c>
      <c r="D3" s="28" t="s">
        <v>261</v>
      </c>
      <c r="E3" s="28" t="s">
        <v>262</v>
      </c>
      <c r="F3" s="9"/>
    </row>
    <row r="4" spans="1:8" s="7" customFormat="1" ht="16.95" customHeight="1" x14ac:dyDescent="0.3">
      <c r="C4" s="9"/>
      <c r="D4" s="150"/>
      <c r="E4" s="150"/>
    </row>
    <row r="5" spans="1:8" s="12" customFormat="1" ht="19.95" customHeight="1" x14ac:dyDescent="0.25">
      <c r="A5" s="12" t="s">
        <v>220</v>
      </c>
      <c r="C5" s="186">
        <v>55724875.677922003</v>
      </c>
      <c r="D5" s="146">
        <v>143.80207309412643</v>
      </c>
      <c r="E5" s="146">
        <v>100</v>
      </c>
      <c r="F5" s="25"/>
      <c r="G5" s="35"/>
      <c r="H5" s="35"/>
    </row>
    <row r="6" spans="1:8" s="12" customFormat="1" ht="19.95" customHeight="1" x14ac:dyDescent="0.25">
      <c r="A6" s="12" t="s">
        <v>221</v>
      </c>
      <c r="C6" s="187">
        <v>23669886.747961</v>
      </c>
      <c r="D6" s="147">
        <v>148.09109759217037</v>
      </c>
      <c r="E6" s="147">
        <v>42.476338367747893</v>
      </c>
      <c r="F6" s="25"/>
      <c r="G6" s="35"/>
      <c r="H6" s="35"/>
    </row>
    <row r="7" spans="1:8" s="12" customFormat="1" ht="19.95" customHeight="1" x14ac:dyDescent="0.25">
      <c r="A7" s="12" t="s">
        <v>222</v>
      </c>
      <c r="C7" s="187">
        <v>97440.751346999998</v>
      </c>
      <c r="D7" s="147">
        <v>159.94091352561657</v>
      </c>
      <c r="E7" s="147">
        <v>0.17486041944747788</v>
      </c>
      <c r="F7" s="25"/>
      <c r="G7" s="35"/>
      <c r="H7" s="35"/>
    </row>
    <row r="8" spans="1:8" s="12" customFormat="1" ht="19.95" customHeight="1" x14ac:dyDescent="0.25">
      <c r="A8" s="12" t="s">
        <v>223</v>
      </c>
      <c r="C8" s="187">
        <v>31858078.169608001</v>
      </c>
      <c r="D8" s="147">
        <v>140.57229960493106</v>
      </c>
      <c r="E8" s="147">
        <v>57.170299228195596</v>
      </c>
      <c r="F8" s="25"/>
      <c r="G8" s="35"/>
      <c r="H8" s="35"/>
    </row>
    <row r="9" spans="1:8" ht="19.95" customHeight="1" x14ac:dyDescent="0.25">
      <c r="B9" s="8" t="s">
        <v>224</v>
      </c>
      <c r="C9" s="188">
        <v>4600777.2386499997</v>
      </c>
      <c r="D9" s="148">
        <v>123.26381663038583</v>
      </c>
      <c r="E9" s="148">
        <v>8.2562359855973817</v>
      </c>
      <c r="F9" s="137"/>
      <c r="G9" s="138"/>
      <c r="H9" s="138"/>
    </row>
    <row r="10" spans="1:8" ht="19.95" customHeight="1" x14ac:dyDescent="0.25">
      <c r="A10" s="13"/>
      <c r="B10" s="8" t="s">
        <v>225</v>
      </c>
      <c r="C10" s="188">
        <v>2605700.7363339998</v>
      </c>
      <c r="D10" s="148">
        <v>128.71067566309839</v>
      </c>
      <c r="E10" s="148">
        <v>4.676009958989229</v>
      </c>
      <c r="F10" s="137"/>
      <c r="G10" s="138"/>
      <c r="H10" s="138"/>
    </row>
    <row r="11" spans="1:8" ht="19.95" customHeight="1" x14ac:dyDescent="0.25">
      <c r="A11" s="13"/>
      <c r="B11" s="8" t="s">
        <v>226</v>
      </c>
      <c r="C11" s="188">
        <v>9235318.5039629992</v>
      </c>
      <c r="D11" s="148">
        <v>128.25163597335171</v>
      </c>
      <c r="E11" s="148">
        <v>16.573062553501575</v>
      </c>
      <c r="F11" s="137"/>
      <c r="G11" s="138"/>
      <c r="H11" s="138"/>
    </row>
    <row r="12" spans="1:8" ht="19.95" customHeight="1" x14ac:dyDescent="0.25">
      <c r="A12" s="14"/>
      <c r="B12" s="8" t="s">
        <v>227</v>
      </c>
      <c r="C12" s="188">
        <v>2085494.1783479999</v>
      </c>
      <c r="D12" s="148">
        <v>120.38501940426312</v>
      </c>
      <c r="E12" s="148">
        <v>3.7424833218143276</v>
      </c>
      <c r="F12" s="137"/>
      <c r="G12" s="138"/>
      <c r="H12" s="138"/>
    </row>
    <row r="13" spans="1:8" ht="19.95" customHeight="1" x14ac:dyDescent="0.25">
      <c r="B13" s="8" t="s">
        <v>228</v>
      </c>
      <c r="C13" s="188">
        <v>96893.526822999993</v>
      </c>
      <c r="D13" s="148">
        <v>110.8067132324901</v>
      </c>
      <c r="E13" s="148">
        <v>0.17387840824091574</v>
      </c>
      <c r="F13" s="137"/>
      <c r="G13" s="138"/>
      <c r="H13" s="138"/>
    </row>
    <row r="14" spans="1:8" ht="19.95" customHeight="1" x14ac:dyDescent="0.25">
      <c r="B14" s="8" t="s">
        <v>229</v>
      </c>
      <c r="C14" s="188">
        <v>335382.90460499999</v>
      </c>
      <c r="D14" s="148">
        <v>127.99007632366714</v>
      </c>
      <c r="E14" s="148">
        <v>0.60185491761963228</v>
      </c>
      <c r="F14" s="137"/>
      <c r="G14" s="138"/>
      <c r="H14" s="138"/>
    </row>
    <row r="15" spans="1:8" ht="19.95" customHeight="1" x14ac:dyDescent="0.25">
      <c r="B15" s="8" t="s">
        <v>230</v>
      </c>
      <c r="C15" s="188">
        <v>68436.474795000002</v>
      </c>
      <c r="D15" s="148">
        <v>77.653575039692839</v>
      </c>
      <c r="E15" s="148">
        <v>0.12281135482571258</v>
      </c>
      <c r="F15" s="137"/>
      <c r="G15" s="138"/>
      <c r="H15" s="138"/>
    </row>
    <row r="16" spans="1:8" ht="19.95" customHeight="1" x14ac:dyDescent="0.25">
      <c r="B16" s="8" t="s">
        <v>231</v>
      </c>
      <c r="C16" s="188">
        <v>89586.774116999994</v>
      </c>
      <c r="D16" s="148">
        <v>136.44532334012453</v>
      </c>
      <c r="E16" s="148">
        <v>0.16076621621337048</v>
      </c>
      <c r="F16" s="137"/>
      <c r="G16" s="138"/>
      <c r="H16" s="138"/>
    </row>
    <row r="17" spans="1:8" ht="19.95" customHeight="1" x14ac:dyDescent="0.25">
      <c r="B17" s="8" t="s">
        <v>232</v>
      </c>
      <c r="C17" s="188">
        <v>329658.80854499998</v>
      </c>
      <c r="D17" s="148">
        <v>135.30579179851875</v>
      </c>
      <c r="E17" s="148">
        <v>0.59158285152641377</v>
      </c>
      <c r="F17" s="137"/>
      <c r="G17" s="138"/>
      <c r="H17" s="138"/>
    </row>
    <row r="18" spans="1:8" ht="19.95" customHeight="1" x14ac:dyDescent="0.25">
      <c r="B18" s="8" t="s">
        <v>233</v>
      </c>
      <c r="C18" s="188">
        <v>2307285.6818880001</v>
      </c>
      <c r="D18" s="148">
        <v>176.28893995703709</v>
      </c>
      <c r="E18" s="148">
        <v>4.1404949832882956</v>
      </c>
      <c r="F18" s="137"/>
      <c r="G18" s="138"/>
      <c r="H18" s="138"/>
    </row>
    <row r="19" spans="1:8" ht="19.95" customHeight="1" x14ac:dyDescent="0.25">
      <c r="B19" s="15" t="s">
        <v>234</v>
      </c>
      <c r="C19" s="188">
        <v>7200324.5887280004</v>
      </c>
      <c r="D19" s="148">
        <v>187.44535587701395</v>
      </c>
      <c r="E19" s="148">
        <v>12.921203504058678</v>
      </c>
      <c r="F19" s="137"/>
      <c r="G19" s="138"/>
      <c r="H19" s="138"/>
    </row>
    <row r="20" spans="1:8" ht="19.95" customHeight="1" x14ac:dyDescent="0.25">
      <c r="B20" s="8" t="s">
        <v>235</v>
      </c>
      <c r="C20" s="188">
        <v>2671629.232421</v>
      </c>
      <c r="D20" s="148">
        <v>132.46419734049488</v>
      </c>
      <c r="E20" s="148">
        <v>4.7943206690355877</v>
      </c>
      <c r="F20" s="137"/>
      <c r="G20" s="138"/>
      <c r="H20" s="138"/>
    </row>
    <row r="21" spans="1:8" ht="19.95" customHeight="1" x14ac:dyDescent="0.25">
      <c r="B21" s="8" t="s">
        <v>236</v>
      </c>
      <c r="C21" s="188" t="s">
        <v>101</v>
      </c>
      <c r="D21" s="148" t="s">
        <v>101</v>
      </c>
      <c r="E21" s="148" t="s">
        <v>101</v>
      </c>
      <c r="F21" s="137"/>
      <c r="G21" s="138"/>
      <c r="H21" s="138"/>
    </row>
    <row r="22" spans="1:8" ht="19.95" customHeight="1" x14ac:dyDescent="0.25">
      <c r="B22" s="8" t="s">
        <v>237</v>
      </c>
      <c r="C22" s="188">
        <v>231589.520391</v>
      </c>
      <c r="D22" s="148">
        <v>392.33203312431442</v>
      </c>
      <c r="E22" s="148">
        <v>0.4155945034844733</v>
      </c>
      <c r="F22" s="137"/>
      <c r="G22" s="138"/>
      <c r="H22" s="138"/>
    </row>
    <row r="23" spans="1:8" s="12" customFormat="1" ht="19.95" customHeight="1" x14ac:dyDescent="0.25">
      <c r="A23" s="12" t="s">
        <v>238</v>
      </c>
      <c r="C23" s="187">
        <v>1300</v>
      </c>
      <c r="D23" s="147">
        <v>100</v>
      </c>
      <c r="E23" s="149">
        <v>2.3328899063206976E-3</v>
      </c>
      <c r="F23" s="25"/>
      <c r="G23" s="35"/>
      <c r="H23" s="35"/>
    </row>
    <row r="24" spans="1:8" s="12" customFormat="1" ht="19.95" customHeight="1" x14ac:dyDescent="0.25">
      <c r="A24" s="12" t="s">
        <v>239</v>
      </c>
      <c r="C24" s="187" t="s">
        <v>101</v>
      </c>
      <c r="D24" s="147" t="s">
        <v>101</v>
      </c>
      <c r="E24" s="147" t="s">
        <v>101</v>
      </c>
      <c r="F24" s="25"/>
      <c r="G24" s="35"/>
      <c r="H24" s="35"/>
    </row>
    <row r="25" spans="1:8" s="12" customFormat="1" ht="19.95" customHeight="1" x14ac:dyDescent="0.25">
      <c r="A25" s="12" t="s">
        <v>240</v>
      </c>
      <c r="C25" s="187">
        <v>63553.669005999996</v>
      </c>
      <c r="D25" s="147">
        <v>210.60229882498538</v>
      </c>
      <c r="E25" s="147">
        <v>0.11404900994903382</v>
      </c>
      <c r="F25" s="25"/>
      <c r="G25" s="35"/>
      <c r="H25" s="35"/>
    </row>
    <row r="26" spans="1:8" s="12" customFormat="1" ht="19.95" customHeight="1" x14ac:dyDescent="0.25">
      <c r="A26" s="12" t="s">
        <v>241</v>
      </c>
      <c r="C26" s="187">
        <v>34616.339999999997</v>
      </c>
      <c r="D26" s="147">
        <v>282.85506271760772</v>
      </c>
      <c r="E26" s="147">
        <v>6.2120084753665705E-2</v>
      </c>
      <c r="F26" s="25"/>
      <c r="G26" s="35"/>
      <c r="H26" s="35"/>
    </row>
    <row r="27" spans="1:8" ht="17.7" customHeight="1" x14ac:dyDescent="0.25">
      <c r="A27" s="36"/>
      <c r="B27" s="36"/>
      <c r="C27" s="36"/>
      <c r="D27" s="36"/>
      <c r="E27" s="36"/>
    </row>
    <row r="29" spans="1:8" x14ac:dyDescent="0.25">
      <c r="B29" s="100"/>
    </row>
  </sheetData>
  <pageMargins left="0.70866141732283472" right="0.70866141732283472" top="0.70866141732283472" bottom="0.70866141732283472" header="0.31496062992125984" footer="0.31496062992125984"/>
  <pageSetup paperSize="9" orientation="portrait" horizontalDpi="1200" verticalDpi="1200" r:id="rId1"/>
  <headerFooter>
    <oddHeader>&amp;C&amp;"Arial,Regular"&amp;12&amp;P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>
      <selection activeCell="J6" sqref="J6"/>
    </sheetView>
  </sheetViews>
  <sheetFormatPr defaultColWidth="9.109375" defaultRowHeight="13.2" x14ac:dyDescent="0.25"/>
  <cols>
    <col min="1" max="1" width="2.6640625" style="8" customWidth="1"/>
    <col min="2" max="2" width="27.5546875" style="8" customWidth="1"/>
    <col min="3" max="4" width="11.6640625" style="8" customWidth="1"/>
    <col min="5" max="5" width="13.109375" style="8" bestFit="1" customWidth="1"/>
    <col min="6" max="6" width="10.88671875" style="8" customWidth="1"/>
    <col min="7" max="7" width="11" style="8" customWidth="1"/>
    <col min="8" max="8" width="9.109375" style="8"/>
    <col min="9" max="9" width="11.33203125" style="198" bestFit="1" customWidth="1"/>
    <col min="10" max="10" width="12.5546875" style="171" customWidth="1"/>
    <col min="11" max="11" width="9.109375" style="198"/>
    <col min="12" max="16384" width="9.109375" style="8"/>
  </cols>
  <sheetData>
    <row r="1" spans="1:11" s="2" customFormat="1" ht="19.95" customHeight="1" x14ac:dyDescent="0.3">
      <c r="A1" s="18" t="s">
        <v>253</v>
      </c>
      <c r="I1" s="175"/>
      <c r="J1" s="171"/>
      <c r="K1" s="175"/>
    </row>
    <row r="2" spans="1:11" s="2" customFormat="1" ht="19.95" customHeight="1" x14ac:dyDescent="0.3">
      <c r="F2" s="54"/>
      <c r="G2" s="39" t="s">
        <v>89</v>
      </c>
      <c r="I2" s="175"/>
      <c r="J2" s="171"/>
      <c r="K2" s="175"/>
    </row>
    <row r="3" spans="1:11" s="7" customFormat="1" ht="110.1" customHeight="1" x14ac:dyDescent="0.3">
      <c r="A3" s="11"/>
      <c r="B3" s="11"/>
      <c r="C3" s="28" t="s">
        <v>129</v>
      </c>
      <c r="D3" s="28" t="s">
        <v>122</v>
      </c>
      <c r="E3" s="28" t="s">
        <v>123</v>
      </c>
      <c r="F3" s="28" t="s">
        <v>125</v>
      </c>
      <c r="G3" s="28" t="s">
        <v>126</v>
      </c>
      <c r="I3" s="191" t="s">
        <v>137</v>
      </c>
      <c r="J3" s="191" t="s">
        <v>138</v>
      </c>
      <c r="K3" s="171"/>
    </row>
    <row r="4" spans="1:11" ht="21" customHeight="1" x14ac:dyDescent="0.25">
      <c r="C4" s="71"/>
      <c r="D4" s="73"/>
      <c r="E4" s="71"/>
    </row>
    <row r="5" spans="1:11" s="12" customFormat="1" ht="21" customHeight="1" x14ac:dyDescent="0.25">
      <c r="A5" s="12" t="s">
        <v>33</v>
      </c>
      <c r="C5" s="19">
        <f>SUM(C7:C9)</f>
        <v>16567360.996652735</v>
      </c>
      <c r="D5" s="19">
        <f>SUM(D7:D9)</f>
        <v>16710073.837973669</v>
      </c>
      <c r="E5" s="19">
        <f>SUM(E7:E9)</f>
        <v>111996486.31060641</v>
      </c>
      <c r="F5" s="74">
        <f>+D5/I5*100</f>
        <v>112.37325682927555</v>
      </c>
      <c r="G5" s="74">
        <f>E5/J5*100</f>
        <v>113.74379499996678</v>
      </c>
      <c r="I5" s="199">
        <f>+I7+I8+I9</f>
        <v>14870151.768726125</v>
      </c>
      <c r="J5" s="199">
        <f>+J7+J8+J9</f>
        <v>98463820.651174083</v>
      </c>
      <c r="K5" s="200"/>
    </row>
    <row r="6" spans="1:11" ht="21" customHeight="1" x14ac:dyDescent="0.25">
      <c r="A6" s="12" t="s">
        <v>34</v>
      </c>
      <c r="C6" s="17"/>
      <c r="D6" s="17"/>
      <c r="E6" s="17"/>
      <c r="F6" s="75"/>
      <c r="G6" s="75"/>
      <c r="I6" s="196"/>
      <c r="J6" s="201"/>
    </row>
    <row r="7" spans="1:11" ht="21" customHeight="1" x14ac:dyDescent="0.25">
      <c r="B7" s="8" t="s">
        <v>35</v>
      </c>
      <c r="C7" s="17">
        <v>12646062.476652736</v>
      </c>
      <c r="D7" s="17">
        <v>12786200.995685671</v>
      </c>
      <c r="E7" s="17">
        <v>85761875.698318407</v>
      </c>
      <c r="F7" s="75">
        <f>+D7/I7*100</f>
        <v>112.78816528784978</v>
      </c>
      <c r="G7" s="75">
        <f>E7/J7*100</f>
        <v>114.60674611622468</v>
      </c>
      <c r="I7" s="196">
        <v>11336473.966974864</v>
      </c>
      <c r="J7" s="196">
        <v>74831437.593861893</v>
      </c>
      <c r="K7" s="202"/>
    </row>
    <row r="8" spans="1:11" ht="21" customHeight="1" x14ac:dyDescent="0.25">
      <c r="B8" s="15" t="s">
        <v>36</v>
      </c>
      <c r="C8" s="17">
        <v>1634726.33</v>
      </c>
      <c r="D8" s="17">
        <v>1659330.1099999999</v>
      </c>
      <c r="E8" s="17">
        <v>11148986.68</v>
      </c>
      <c r="F8" s="75">
        <f>+D8/I8*100</f>
        <v>120.59921483278401</v>
      </c>
      <c r="G8" s="75">
        <f>E8/J8*100</f>
        <v>119.43557507271542</v>
      </c>
      <c r="I8" s="196">
        <v>1375904.5714358359</v>
      </c>
      <c r="J8" s="196">
        <v>9334728.5121809077</v>
      </c>
      <c r="K8" s="202"/>
    </row>
    <row r="9" spans="1:11" ht="21" customHeight="1" x14ac:dyDescent="0.25">
      <c r="B9" s="15" t="s">
        <v>115</v>
      </c>
      <c r="C9" s="17">
        <v>2286572.19</v>
      </c>
      <c r="D9" s="17">
        <v>2264542.7322880002</v>
      </c>
      <c r="E9" s="17">
        <v>15085623.932288002</v>
      </c>
      <c r="F9" s="75">
        <f>+D9/I9*100</f>
        <v>104.94813358848494</v>
      </c>
      <c r="G9" s="75">
        <f>E9/J9*100</f>
        <v>105.51117936630412</v>
      </c>
      <c r="I9" s="196">
        <v>2157773.2303154259</v>
      </c>
      <c r="J9" s="196">
        <v>14297654.545131283</v>
      </c>
    </row>
    <row r="10" spans="1:11" ht="21" customHeight="1" x14ac:dyDescent="0.25">
      <c r="A10" s="36"/>
      <c r="B10" s="36"/>
      <c r="C10" s="36"/>
      <c r="D10" s="36"/>
      <c r="E10" s="36"/>
      <c r="F10" s="77"/>
      <c r="G10" s="36"/>
    </row>
    <row r="11" spans="1:11" ht="21.9" customHeight="1" x14ac:dyDescent="0.25">
      <c r="C11" s="34"/>
      <c r="D11" s="34"/>
      <c r="E11" s="34"/>
      <c r="F11" s="34"/>
      <c r="G11" s="34"/>
    </row>
    <row r="12" spans="1:11" x14ac:dyDescent="0.25">
      <c r="C12" s="34"/>
      <c r="D12" s="37"/>
      <c r="E12" s="37"/>
      <c r="F12" s="34"/>
      <c r="G12" s="34"/>
    </row>
    <row r="13" spans="1:11" x14ac:dyDescent="0.25">
      <c r="C13" s="34"/>
      <c r="D13" s="37"/>
      <c r="E13" s="34"/>
      <c r="F13" s="34"/>
      <c r="G13" s="34"/>
    </row>
    <row r="14" spans="1:11" x14ac:dyDescent="0.25">
      <c r="C14" s="34"/>
      <c r="D14" s="37"/>
      <c r="E14" s="37"/>
      <c r="F14" s="34"/>
      <c r="G14" s="34"/>
    </row>
    <row r="15" spans="1:11" x14ac:dyDescent="0.25">
      <c r="D15" s="37"/>
    </row>
    <row r="16" spans="1:11" x14ac:dyDescent="0.25">
      <c r="D16" s="37"/>
    </row>
    <row r="20" spans="4:11" s="79" customFormat="1" ht="10.199999999999999" x14ac:dyDescent="0.2">
      <c r="D20" s="78"/>
      <c r="E20" s="78"/>
      <c r="F20" s="78"/>
      <c r="I20" s="203"/>
      <c r="J20" s="204"/>
      <c r="K20" s="203"/>
    </row>
    <row r="21" spans="4:11" s="78" customFormat="1" ht="10.199999999999999" x14ac:dyDescent="0.2">
      <c r="I21" s="205"/>
      <c r="J21" s="206"/>
      <c r="K21" s="205"/>
    </row>
  </sheetData>
  <pageMargins left="0.70866141732283472" right="0.70866141732283472" top="0.70866141732283472" bottom="0.70866141732283472" header="0.31496062992125984" footer="0.31496062992125984"/>
  <pageSetup paperSize="9" orientation="portrait" horizontalDpi="1200" verticalDpi="1200" r:id="rId1"/>
  <headerFooter>
    <oddHeader>&amp;C&amp;"Arial,Regular"&amp;12&amp;P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topLeftCell="A4" workbookViewId="0">
      <selection activeCell="J6" sqref="J6"/>
    </sheetView>
  </sheetViews>
  <sheetFormatPr defaultColWidth="9.109375" defaultRowHeight="13.2" x14ac:dyDescent="0.25"/>
  <cols>
    <col min="1" max="1" width="2.6640625" style="8" customWidth="1"/>
    <col min="2" max="2" width="26.6640625" style="8" customWidth="1"/>
    <col min="3" max="7" width="11.6640625" style="8" customWidth="1"/>
    <col min="8" max="8" width="9.109375" style="8"/>
    <col min="9" max="9" width="11.33203125" style="198" bestFit="1" customWidth="1"/>
    <col min="10" max="10" width="11.6640625" style="198" customWidth="1"/>
    <col min="11" max="11" width="9.109375" style="198"/>
    <col min="12" max="12" width="16.33203125" style="99" customWidth="1"/>
    <col min="13" max="13" width="15.33203125" style="99" customWidth="1"/>
    <col min="14" max="15" width="9.109375" style="99"/>
    <col min="16" max="16384" width="9.109375" style="8"/>
  </cols>
  <sheetData>
    <row r="1" spans="1:16" s="2" customFormat="1" ht="19.95" customHeight="1" x14ac:dyDescent="0.3">
      <c r="A1" s="18" t="s">
        <v>254</v>
      </c>
      <c r="I1" s="175"/>
      <c r="J1" s="175"/>
      <c r="K1" s="175"/>
      <c r="L1" s="90"/>
      <c r="M1" s="90"/>
      <c r="N1" s="90"/>
      <c r="O1" s="90"/>
    </row>
    <row r="2" spans="1:16" s="2" customFormat="1" ht="19.95" customHeight="1" x14ac:dyDescent="0.3">
      <c r="F2" s="54"/>
      <c r="G2" s="39" t="s">
        <v>89</v>
      </c>
      <c r="I2" s="175"/>
      <c r="J2" s="175"/>
      <c r="K2" s="175"/>
      <c r="L2" s="91"/>
      <c r="M2" s="91"/>
      <c r="N2" s="91"/>
      <c r="O2" s="91"/>
    </row>
    <row r="3" spans="1:16" s="7" customFormat="1" ht="110.1" customHeight="1" x14ac:dyDescent="0.3">
      <c r="A3" s="11"/>
      <c r="B3" s="11"/>
      <c r="C3" s="28" t="s">
        <v>129</v>
      </c>
      <c r="D3" s="28" t="s">
        <v>122</v>
      </c>
      <c r="E3" s="28" t="s">
        <v>123</v>
      </c>
      <c r="F3" s="28" t="s">
        <v>125</v>
      </c>
      <c r="G3" s="28" t="s">
        <v>126</v>
      </c>
      <c r="I3" s="191" t="s">
        <v>137</v>
      </c>
      <c r="J3" s="191" t="s">
        <v>138</v>
      </c>
      <c r="K3" s="171"/>
      <c r="L3" s="92"/>
      <c r="M3" s="92"/>
      <c r="N3" s="92"/>
      <c r="O3" s="92"/>
    </row>
    <row r="4" spans="1:16" s="7" customFormat="1" ht="21" customHeight="1" x14ac:dyDescent="0.3">
      <c r="C4" s="9"/>
      <c r="D4" s="65"/>
      <c r="E4" s="9"/>
      <c r="I4" s="171"/>
      <c r="J4" s="171"/>
      <c r="K4" s="171"/>
      <c r="L4" s="92"/>
      <c r="M4" s="92"/>
      <c r="N4" s="92"/>
      <c r="O4" s="92"/>
    </row>
    <row r="5" spans="1:16" s="12" customFormat="1" ht="21" customHeight="1" x14ac:dyDescent="0.25">
      <c r="A5" s="12" t="s">
        <v>33</v>
      </c>
      <c r="C5" s="19">
        <f>SUM(C6:C17)</f>
        <v>12646062.476652736</v>
      </c>
      <c r="D5" s="19">
        <f>SUM(D6:D17)</f>
        <v>12786200.995685671</v>
      </c>
      <c r="E5" s="19">
        <f>SUM(E6:E17)</f>
        <v>85761875.698318407</v>
      </c>
      <c r="F5" s="82">
        <f>+D5/I5*100</f>
        <v>112.78816528784978</v>
      </c>
      <c r="G5" s="82">
        <f>E5/J5*100</f>
        <v>114.60674611622468</v>
      </c>
      <c r="I5" s="195">
        <f>SUM(I6:I17)</f>
        <v>11336473.966974864</v>
      </c>
      <c r="J5" s="195">
        <f>SUM(J6:J17)</f>
        <v>74831437.593861893</v>
      </c>
      <c r="K5" s="200"/>
      <c r="L5" s="93"/>
      <c r="M5" s="94"/>
      <c r="N5" s="93"/>
      <c r="O5" s="94"/>
    </row>
    <row r="6" spans="1:16" ht="19.95" customHeight="1" x14ac:dyDescent="0.25">
      <c r="B6" s="15" t="s">
        <v>37</v>
      </c>
      <c r="C6" s="17">
        <v>3313040.58730214</v>
      </c>
      <c r="D6" s="17">
        <v>3373939.0572045245</v>
      </c>
      <c r="E6" s="17">
        <v>23600870.715330429</v>
      </c>
      <c r="F6" s="84">
        <f>+D6/I6*100</f>
        <v>107.70572554624395</v>
      </c>
      <c r="G6" s="84">
        <f>E6/J6*100</f>
        <v>110.95195259371008</v>
      </c>
      <c r="I6" s="196">
        <v>3132553.1118175401</v>
      </c>
      <c r="J6" s="192">
        <v>21271253.153834425</v>
      </c>
      <c r="L6" s="94"/>
      <c r="M6" s="94"/>
      <c r="N6" s="94"/>
      <c r="O6" s="94"/>
      <c r="P6" s="34"/>
    </row>
    <row r="7" spans="1:16" ht="19.95" customHeight="1" x14ac:dyDescent="0.25">
      <c r="B7" s="15" t="s">
        <v>38</v>
      </c>
      <c r="C7" s="17">
        <v>908375.8636595197</v>
      </c>
      <c r="D7" s="17">
        <v>926702.19552714541</v>
      </c>
      <c r="E7" s="17">
        <v>6315940.15507429</v>
      </c>
      <c r="F7" s="84">
        <f t="shared" ref="F7" si="0">+D7/I7*100</f>
        <v>120.45189757551391</v>
      </c>
      <c r="G7" s="84">
        <f>E7/J7*100</f>
        <v>119.36084064975179</v>
      </c>
      <c r="I7" s="196">
        <v>769354.58401240688</v>
      </c>
      <c r="J7" s="192">
        <v>5291467.5539254621</v>
      </c>
      <c r="L7" s="94"/>
      <c r="M7" s="94"/>
      <c r="N7" s="94"/>
      <c r="O7" s="94"/>
      <c r="P7" s="34"/>
    </row>
    <row r="8" spans="1:16" ht="26.4" x14ac:dyDescent="0.25">
      <c r="B8" s="15" t="s">
        <v>165</v>
      </c>
      <c r="C8" s="17">
        <v>1406193.6848189165</v>
      </c>
      <c r="D8" s="17">
        <v>1379416.1015577989</v>
      </c>
      <c r="E8" s="17">
        <v>9446816.2526385356</v>
      </c>
      <c r="F8" s="84">
        <f t="shared" ref="F8:F17" si="1">+D8/I8*100</f>
        <v>112.06640827884165</v>
      </c>
      <c r="G8" s="84">
        <f>E8/J8*100</f>
        <v>110.85748551330772</v>
      </c>
      <c r="I8" s="196">
        <v>1230891.685334967</v>
      </c>
      <c r="J8" s="192">
        <v>8521586.2590573616</v>
      </c>
      <c r="L8" s="94"/>
      <c r="M8" s="94"/>
      <c r="N8" s="94"/>
      <c r="O8" s="94"/>
      <c r="P8" s="34"/>
    </row>
    <row r="9" spans="1:16" s="12" customFormat="1" ht="19.95" customHeight="1" x14ac:dyDescent="0.25">
      <c r="B9" s="15" t="s">
        <v>39</v>
      </c>
      <c r="C9" s="17">
        <v>120309.60224615919</v>
      </c>
      <c r="D9" s="17">
        <v>122815.85689335823</v>
      </c>
      <c r="E9" s="17">
        <v>769002.90050902951</v>
      </c>
      <c r="F9" s="84">
        <f t="shared" si="1"/>
        <v>118.84151742526323</v>
      </c>
      <c r="G9" s="84">
        <f t="shared" ref="G9:G17" si="2">E9/J9*100</f>
        <v>111.98793315236364</v>
      </c>
      <c r="I9" s="196">
        <v>103344.23487195405</v>
      </c>
      <c r="J9" s="192">
        <v>686683.7157024527</v>
      </c>
      <c r="K9" s="200"/>
      <c r="L9" s="94"/>
      <c r="M9" s="94"/>
      <c r="N9" s="94"/>
      <c r="O9" s="94"/>
      <c r="P9" s="34"/>
    </row>
    <row r="10" spans="1:16" ht="19.95" customHeight="1" x14ac:dyDescent="0.25">
      <c r="A10" s="16"/>
      <c r="B10" s="15" t="s">
        <v>40</v>
      </c>
      <c r="C10" s="17">
        <v>2622109.8592330702</v>
      </c>
      <c r="D10" s="17">
        <v>2642822.4655622034</v>
      </c>
      <c r="E10" s="17">
        <v>16658604.067854408</v>
      </c>
      <c r="F10" s="84">
        <f t="shared" si="1"/>
        <v>113.38420928561513</v>
      </c>
      <c r="G10" s="84">
        <f t="shared" ref="G10:G16" si="3">E10/J10*100</f>
        <v>121.22291441774018</v>
      </c>
      <c r="I10" s="196">
        <v>2330855.841579251</v>
      </c>
      <c r="J10" s="192">
        <v>13742124.702965012</v>
      </c>
      <c r="L10" s="94"/>
      <c r="M10" s="94"/>
      <c r="N10" s="94"/>
      <c r="O10" s="94"/>
      <c r="P10" s="34"/>
    </row>
    <row r="11" spans="1:16" ht="19.95" customHeight="1" x14ac:dyDescent="0.25">
      <c r="A11" s="95"/>
      <c r="B11" s="15" t="s">
        <v>163</v>
      </c>
      <c r="C11" s="17">
        <v>785608.7117358367</v>
      </c>
      <c r="D11" s="17">
        <v>842610.25701985729</v>
      </c>
      <c r="E11" s="17">
        <v>5277608.2060929034</v>
      </c>
      <c r="F11" s="84">
        <f t="shared" si="1"/>
        <v>128.52037638161292</v>
      </c>
      <c r="G11" s="84">
        <f t="shared" si="3"/>
        <v>124.27528941760411</v>
      </c>
      <c r="I11" s="196">
        <v>655623.86350154458</v>
      </c>
      <c r="J11" s="192">
        <v>4246707.6365909539</v>
      </c>
      <c r="L11" s="94"/>
      <c r="M11" s="94"/>
      <c r="N11" s="94"/>
      <c r="O11" s="94"/>
      <c r="P11" s="34"/>
    </row>
    <row r="12" spans="1:16" ht="27.6" customHeight="1" x14ac:dyDescent="0.25">
      <c r="A12" s="16"/>
      <c r="B12" s="15" t="s">
        <v>116</v>
      </c>
      <c r="C12" s="17">
        <v>758555.27665386652</v>
      </c>
      <c r="D12" s="17">
        <v>751656.39427130367</v>
      </c>
      <c r="E12" s="17">
        <v>5023567.9420281053</v>
      </c>
      <c r="F12" s="84">
        <f t="shared" si="1"/>
        <v>104.05235979708014</v>
      </c>
      <c r="G12" s="84">
        <f t="shared" si="3"/>
        <v>106.80277400265894</v>
      </c>
      <c r="I12" s="196">
        <v>722382.84238547005</v>
      </c>
      <c r="J12" s="192">
        <v>4703593.1313011022</v>
      </c>
      <c r="L12" s="94"/>
      <c r="M12" s="94"/>
      <c r="N12" s="94"/>
      <c r="O12" s="94"/>
      <c r="P12" s="34"/>
    </row>
    <row r="13" spans="1:16" ht="19.95" customHeight="1" x14ac:dyDescent="0.25">
      <c r="A13" s="95"/>
      <c r="B13" s="15" t="s">
        <v>41</v>
      </c>
      <c r="C13" s="17">
        <v>1495702.8729658881</v>
      </c>
      <c r="D13" s="17">
        <v>1499771.9521502689</v>
      </c>
      <c r="E13" s="17">
        <v>10468671.061022449</v>
      </c>
      <c r="F13" s="84">
        <f t="shared" si="1"/>
        <v>107.39437962845089</v>
      </c>
      <c r="G13" s="84">
        <f t="shared" si="3"/>
        <v>111.34631605300196</v>
      </c>
      <c r="I13" s="196">
        <v>1396508.7906266465</v>
      </c>
      <c r="J13" s="192">
        <v>9401901.5914628524</v>
      </c>
      <c r="L13" s="94"/>
      <c r="M13" s="94"/>
      <c r="N13" s="94"/>
      <c r="O13" s="94"/>
      <c r="P13" s="34"/>
    </row>
    <row r="14" spans="1:16" ht="19.95" customHeight="1" x14ac:dyDescent="0.25">
      <c r="A14" s="16"/>
      <c r="B14" s="15" t="s">
        <v>42</v>
      </c>
      <c r="C14" s="17">
        <v>462022.01363308565</v>
      </c>
      <c r="D14" s="17">
        <v>468950.44355505286</v>
      </c>
      <c r="E14" s="17">
        <v>2905706.144102165</v>
      </c>
      <c r="F14" s="84">
        <f t="shared" si="1"/>
        <v>126.16814555667166</v>
      </c>
      <c r="G14" s="84">
        <f t="shared" si="3"/>
        <v>115.97247406953117</v>
      </c>
      <c r="I14" s="196">
        <v>371686.87982689869</v>
      </c>
      <c r="J14" s="192">
        <v>2505513.6293462636</v>
      </c>
      <c r="L14" s="94"/>
      <c r="M14" s="94"/>
      <c r="N14" s="94"/>
      <c r="O14" s="94"/>
      <c r="P14" s="34"/>
    </row>
    <row r="15" spans="1:16" ht="19.95" customHeight="1" x14ac:dyDescent="0.25">
      <c r="A15" s="95"/>
      <c r="B15" s="15" t="s">
        <v>44</v>
      </c>
      <c r="C15" s="17">
        <v>215756.08929972126</v>
      </c>
      <c r="D15" s="17">
        <v>206345.79490777059</v>
      </c>
      <c r="E15" s="17">
        <v>1456365.0476349276</v>
      </c>
      <c r="F15" s="84">
        <f t="shared" si="1"/>
        <v>166.40934183003441</v>
      </c>
      <c r="G15" s="84">
        <f t="shared" si="3"/>
        <v>153.49683362363572</v>
      </c>
      <c r="I15" s="196">
        <v>123998.92496331493</v>
      </c>
      <c r="J15" s="192">
        <v>948791.58954238775</v>
      </c>
      <c r="L15" s="94"/>
      <c r="M15" s="94"/>
      <c r="N15" s="94"/>
      <c r="O15" s="94"/>
      <c r="P15" s="34"/>
    </row>
    <row r="16" spans="1:16" ht="19.95" customHeight="1" x14ac:dyDescent="0.25">
      <c r="A16" s="16"/>
      <c r="B16" s="15" t="s">
        <v>43</v>
      </c>
      <c r="C16" s="17">
        <v>252995.63391812137</v>
      </c>
      <c r="D16" s="17">
        <v>256622.12328753719</v>
      </c>
      <c r="E16" s="17">
        <v>1760666.2083322776</v>
      </c>
      <c r="F16" s="84">
        <f t="shared" si="1"/>
        <v>121.39993914695968</v>
      </c>
      <c r="G16" s="84">
        <f t="shared" si="3"/>
        <v>120.06176824508634</v>
      </c>
      <c r="I16" s="196">
        <v>211385.70998531178</v>
      </c>
      <c r="J16" s="192">
        <v>1466466.9978357868</v>
      </c>
      <c r="L16" s="94"/>
      <c r="M16" s="94"/>
      <c r="N16" s="94"/>
      <c r="O16" s="94"/>
      <c r="P16" s="34"/>
    </row>
    <row r="17" spans="1:16" ht="39.6" x14ac:dyDescent="0.25">
      <c r="A17" s="16"/>
      <c r="B17" s="15" t="s">
        <v>164</v>
      </c>
      <c r="C17" s="17">
        <v>305392.28118641069</v>
      </c>
      <c r="D17" s="17">
        <v>314548.35374885099</v>
      </c>
      <c r="E17" s="17">
        <v>2078056.997698891</v>
      </c>
      <c r="F17" s="84">
        <f t="shared" si="1"/>
        <v>109.26085914048711</v>
      </c>
      <c r="G17" s="84">
        <f t="shared" si="2"/>
        <v>101.59920811917506</v>
      </c>
      <c r="H17" s="7"/>
      <c r="I17" s="196">
        <v>287887.49806955678</v>
      </c>
      <c r="J17" s="192">
        <v>2045347.6322978293</v>
      </c>
      <c r="L17" s="94"/>
      <c r="M17" s="94"/>
      <c r="N17" s="94"/>
      <c r="O17" s="94"/>
      <c r="P17" s="34"/>
    </row>
    <row r="18" spans="1:16" s="7" customFormat="1" ht="21" customHeight="1" x14ac:dyDescent="0.3">
      <c r="A18" s="96"/>
      <c r="B18" s="72"/>
      <c r="C18" s="97"/>
      <c r="D18" s="97"/>
      <c r="E18" s="98"/>
      <c r="F18" s="72"/>
      <c r="G18" s="72"/>
      <c r="I18" s="207"/>
      <c r="J18" s="207"/>
      <c r="K18" s="171"/>
      <c r="L18" s="92"/>
      <c r="M18" s="92"/>
      <c r="N18" s="92"/>
      <c r="O18" s="92"/>
    </row>
    <row r="19" spans="1:16" s="7" customFormat="1" ht="20.100000000000001" customHeight="1" x14ac:dyDescent="0.3">
      <c r="A19" s="87"/>
      <c r="C19" s="88"/>
      <c r="D19" s="88"/>
      <c r="I19" s="207"/>
      <c r="J19" s="207"/>
      <c r="K19" s="171"/>
      <c r="L19" s="92"/>
      <c r="M19" s="92"/>
      <c r="N19" s="92"/>
      <c r="O19" s="92"/>
    </row>
    <row r="20" spans="1:16" s="7" customFormat="1" ht="20.100000000000001" customHeight="1" x14ac:dyDescent="0.3">
      <c r="A20" s="87"/>
      <c r="C20" s="88"/>
      <c r="D20" s="88"/>
      <c r="I20" s="207"/>
      <c r="J20" s="207"/>
      <c r="K20" s="171"/>
      <c r="L20" s="92"/>
      <c r="M20" s="92"/>
      <c r="N20" s="92"/>
      <c r="O20" s="92"/>
    </row>
    <row r="21" spans="1:16" s="7" customFormat="1" ht="20.100000000000001" customHeight="1" x14ac:dyDescent="0.3">
      <c r="A21" s="89"/>
      <c r="C21" s="88"/>
      <c r="D21" s="88"/>
      <c r="I21" s="207"/>
      <c r="J21" s="207"/>
      <c r="K21" s="171"/>
      <c r="L21" s="92"/>
      <c r="M21" s="92"/>
      <c r="N21" s="92"/>
      <c r="O21" s="92"/>
    </row>
    <row r="22" spans="1:16" s="7" customFormat="1" ht="20.100000000000001" customHeight="1" x14ac:dyDescent="0.3">
      <c r="C22" s="88"/>
      <c r="D22" s="88"/>
      <c r="I22" s="171"/>
      <c r="J22" s="171"/>
      <c r="K22" s="171"/>
      <c r="L22" s="92"/>
      <c r="M22" s="92"/>
      <c r="N22" s="92"/>
      <c r="O22" s="92"/>
    </row>
  </sheetData>
  <pageMargins left="0.70866141732283472" right="0.70866141732283472" top="0.70866141732283472" bottom="0.70866141732283472" header="0.31496062992125984" footer="0.31496062992125984"/>
  <pageSetup paperSize="9" orientation="portrait" horizontalDpi="1200" verticalDpi="1200" r:id="rId1"/>
  <headerFooter>
    <oddHeader>&amp;C&amp;"Arial,Regular"&amp;12&amp;P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11</vt:i4>
      </vt:variant>
    </vt:vector>
  </HeadingPairs>
  <TitlesOfParts>
    <vt:vector size="25" baseType="lpstr">
      <vt:lpstr>SXNN</vt:lpstr>
      <vt:lpstr>IIP</vt:lpstr>
      <vt:lpstr>SPCN</vt:lpstr>
      <vt:lpstr>VDT</vt:lpstr>
      <vt:lpstr>NH</vt:lpstr>
      <vt:lpstr>Thu</vt:lpstr>
      <vt:lpstr>Chi</vt:lpstr>
      <vt:lpstr>TM</vt:lpstr>
      <vt:lpstr>DT BL</vt:lpstr>
      <vt:lpstr>DT LTAUDL </vt:lpstr>
      <vt:lpstr>CPI</vt:lpstr>
      <vt:lpstr>DT VT</vt:lpstr>
      <vt:lpstr>SL VT</vt:lpstr>
      <vt:lpstr>TT-AT XH</vt:lpstr>
      <vt:lpstr>CPI!Print_Area</vt:lpstr>
      <vt:lpstr>'DT BL'!Print_Area</vt:lpstr>
      <vt:lpstr>'DT LTAUDL '!Print_Area</vt:lpstr>
      <vt:lpstr>'DT VT'!Print_Area</vt:lpstr>
      <vt:lpstr>IIP!Print_Area</vt:lpstr>
      <vt:lpstr>'SL VT'!Print_Area</vt:lpstr>
      <vt:lpstr>SPCN!Print_Area</vt:lpstr>
      <vt:lpstr>SXNN!Print_Area</vt:lpstr>
      <vt:lpstr>TM!Print_Area</vt:lpstr>
      <vt:lpstr>'TT-AT XH'!Print_Area</vt:lpstr>
      <vt:lpstr>VDT!Print_Area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Phung Anh Dung</dc:creator>
  <cp:lastModifiedBy>Phung Anh Dung</cp:lastModifiedBy>
  <cp:lastPrinted>2025-08-01T03:43:50Z</cp:lastPrinted>
  <dcterms:created xsi:type="dcterms:W3CDTF">2018-02-13T03:00:35Z</dcterms:created>
  <dcterms:modified xsi:type="dcterms:W3CDTF">2025-08-01T03:44:01Z</dcterms:modified>
</cp:coreProperties>
</file>