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.Bao cao Tong hop\2. BC KTXH 2024\Thang 7\"/>
    </mc:Choice>
  </mc:AlternateContent>
  <xr:revisionPtr revIDLastSave="0" documentId="13_ncr:1_{C6D07790-3493-4059-B642-33A3B9D5B123}" xr6:coauthVersionLast="47" xr6:coauthVersionMax="47" xr10:uidLastSave="{00000000-0000-0000-0000-000000000000}"/>
  <bookViews>
    <workbookView xWindow="-120" yWindow="-120" windowWidth="24240" windowHeight="13020" tabRatio="870" firstSheet="14" activeTab="32" xr2:uid="{00000000-000D-0000-FFFF-FFFF00000000}"/>
  </bookViews>
  <sheets>
    <sheet name="Mục lục" sheetId="81" r:id="rId1"/>
    <sheet name="Tổng quan" sheetId="89" r:id="rId2"/>
    <sheet name="1.GRDP" sheetId="67" state="hidden" r:id="rId3"/>
    <sheet name="1.Nong nghiep" sheetId="62" r:id="rId4"/>
    <sheet name="3. SP chan nuoi" sheetId="69" state="hidden" r:id="rId5"/>
    <sheet name="4.Lam nghiep" sheetId="70" state="hidden" r:id="rId6"/>
    <sheet name="5.Thủy sản" sheetId="71" state="hidden" r:id="rId7"/>
    <sheet name="2.IIPthang" sheetId="55" r:id="rId8"/>
    <sheet name="7.IIPquy" sheetId="56" state="hidden" r:id="rId9"/>
    <sheet name="3.SPCNthang" sheetId="57" r:id="rId10"/>
    <sheet name="9.SPCNquy" sheetId="58" state="hidden" r:id="rId11"/>
    <sheet name="4.ton kho" sheetId="83" r:id="rId12"/>
    <sheet name="5.tieu thu" sheetId="82" r:id="rId13"/>
    <sheet name="6.Doanh nghiep" sheetId="75" r:id="rId14"/>
    <sheet name="7.Tong muc" sheetId="74" r:id="rId15"/>
    <sheet name="8.DTBLthang" sheetId="21" r:id="rId16"/>
    <sheet name="15.DTBLquy" sheetId="48" state="hidden" r:id="rId17"/>
    <sheet name="9.DT van tai" sheetId="52" r:id="rId18"/>
    <sheet name="17. DT Vtai quy" sheetId="53" state="hidden" r:id="rId19"/>
    <sheet name="10.Vantaithang" sheetId="47" r:id="rId20"/>
    <sheet name="19.Vantaiquy" sheetId="33" state="hidden" r:id="rId21"/>
    <sheet name="11. Nhapkhau" sheetId="84" state="hidden" r:id="rId22"/>
    <sheet name="12.Xuatkhau" sheetId="85" state="hidden" r:id="rId23"/>
    <sheet name="11.Thu NSNN" sheetId="86" r:id="rId24"/>
    <sheet name="12.Chi NSNN" sheetId="87" r:id="rId25"/>
    <sheet name="13.NHNN" sheetId="88" r:id="rId26"/>
    <sheet name="14.Thu hut dau tu" sheetId="76" r:id="rId27"/>
    <sheet name="26.VĐTTXH" sheetId="59" state="hidden" r:id="rId28"/>
    <sheet name="15.VonNSNNthang" sheetId="60" r:id="rId29"/>
    <sheet name="28.VonNSNNquy" sheetId="61" state="hidden" r:id="rId30"/>
    <sheet name="16.CPI" sheetId="26" r:id="rId31"/>
    <sheet name="30. CSG NN-CN" sheetId="90" state="hidden" r:id="rId32"/>
    <sheet name="17.XHMT" sheetId="39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3" hidden="1">{"'TDTGT (theo Dphuong)'!$A$4:$F$75"}</definedName>
    <definedName name="_________h1" localSheetId="25" hidden="1">{"'TDTGT (theo Dphuong)'!$A$4:$F$75"}</definedName>
    <definedName name="_________h1" localSheetId="16" hidden="1">{"'TDTGT (theo Dphuong)'!$A$4:$F$75"}</definedName>
    <definedName name="_________h1" localSheetId="28" hidden="1">{"'TDTGT (theo Dphuong)'!$A$4:$F$75"}</definedName>
    <definedName name="_________h1" localSheetId="30" hidden="1">{"'TDTGT (theo Dphuong)'!$A$4:$F$75"}</definedName>
    <definedName name="_________h1" localSheetId="27" hidden="1">{"'TDTGT (theo Dphuong)'!$A$4:$F$75"}</definedName>
    <definedName name="_________h1" localSheetId="29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3" hidden="1">{"'TDTGT (theo Dphuong)'!$A$4:$F$75"}</definedName>
    <definedName name="________h1" localSheetId="25" hidden="1">{"'TDTGT (theo Dphuong)'!$A$4:$F$75"}</definedName>
    <definedName name="________h1" localSheetId="16" hidden="1">{"'TDTGT (theo Dphuong)'!$A$4:$F$75"}</definedName>
    <definedName name="________h1" localSheetId="28" hidden="1">{"'TDTGT (theo Dphuong)'!$A$4:$F$75"}</definedName>
    <definedName name="________h1" localSheetId="30" hidden="1">{"'TDTGT (theo Dphuong)'!$A$4:$F$75"}</definedName>
    <definedName name="________h1" localSheetId="27" hidden="1">{"'TDTGT (theo Dphuong)'!$A$4:$F$75"}</definedName>
    <definedName name="________h1" localSheetId="29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3" hidden="1">{"'TDTGT (theo Dphuong)'!$A$4:$F$75"}</definedName>
    <definedName name="_______h1" localSheetId="25" hidden="1">{"'TDTGT (theo Dphuong)'!$A$4:$F$75"}</definedName>
    <definedName name="_______h1" localSheetId="16" hidden="1">{"'TDTGT (theo Dphuong)'!$A$4:$F$75"}</definedName>
    <definedName name="_______h1" localSheetId="28" hidden="1">{"'TDTGT (theo Dphuong)'!$A$4:$F$75"}</definedName>
    <definedName name="_______h1" localSheetId="30" hidden="1">{"'TDTGT (theo Dphuong)'!$A$4:$F$75"}</definedName>
    <definedName name="_______h1" localSheetId="27" hidden="1">{"'TDTGT (theo Dphuong)'!$A$4:$F$75"}</definedName>
    <definedName name="_______h1" localSheetId="29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3" hidden="1">{#N/A,#N/A,FALSE,"Chung"}</definedName>
    <definedName name="______B5" localSheetId="25" hidden="1">{#N/A,#N/A,FALSE,"Chung"}</definedName>
    <definedName name="______B5" localSheetId="16" hidden="1">{#N/A,#N/A,FALSE,"Chung"}</definedName>
    <definedName name="______B5" localSheetId="28" hidden="1">{#N/A,#N/A,FALSE,"Chung"}</definedName>
    <definedName name="______B5" localSheetId="30" hidden="1">{#N/A,#N/A,FALSE,"Chung"}</definedName>
    <definedName name="______B5" localSheetId="27" hidden="1">{#N/A,#N/A,FALSE,"Chung"}</definedName>
    <definedName name="______B5" localSheetId="29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3" hidden="1">{"'TDTGT (theo Dphuong)'!$A$4:$F$75"}</definedName>
    <definedName name="______h1" localSheetId="25" hidden="1">{"'TDTGT (theo Dphuong)'!$A$4:$F$75"}</definedName>
    <definedName name="______h1" localSheetId="16" hidden="1">{"'TDTGT (theo Dphuong)'!$A$4:$F$75"}</definedName>
    <definedName name="______h1" localSheetId="28" hidden="1">{"'TDTGT (theo Dphuong)'!$A$4:$F$75"}</definedName>
    <definedName name="______h1" localSheetId="30" hidden="1">{"'TDTGT (theo Dphuong)'!$A$4:$F$75"}</definedName>
    <definedName name="______h1" localSheetId="27" hidden="1">{"'TDTGT (theo Dphuong)'!$A$4:$F$75"}</definedName>
    <definedName name="______h1" localSheetId="29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3" hidden="1">{"'TDTGT (theo Dphuong)'!$A$4:$F$75"}</definedName>
    <definedName name="______h2" localSheetId="25" hidden="1">{"'TDTGT (theo Dphuong)'!$A$4:$F$75"}</definedName>
    <definedName name="______h2" localSheetId="16" hidden="1">{"'TDTGT (theo Dphuong)'!$A$4:$F$75"}</definedName>
    <definedName name="______h2" localSheetId="28" hidden="1">{"'TDTGT (theo Dphuong)'!$A$4:$F$75"}</definedName>
    <definedName name="______h2" localSheetId="30" hidden="1">{"'TDTGT (theo Dphuong)'!$A$4:$F$75"}</definedName>
    <definedName name="______h2" localSheetId="27" hidden="1">{"'TDTGT (theo Dphuong)'!$A$4:$F$75"}</definedName>
    <definedName name="______h2" localSheetId="29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3" hidden="1">{#N/A,#N/A,FALSE,"Chung"}</definedName>
    <definedName name="_____B5" localSheetId="25" hidden="1">{#N/A,#N/A,FALSE,"Chung"}</definedName>
    <definedName name="_____B5" localSheetId="16" hidden="1">{#N/A,#N/A,FALSE,"Chung"}</definedName>
    <definedName name="_____B5" localSheetId="28" hidden="1">{#N/A,#N/A,FALSE,"Chung"}</definedName>
    <definedName name="_____B5" localSheetId="30" hidden="1">{#N/A,#N/A,FALSE,"Chung"}</definedName>
    <definedName name="_____B5" localSheetId="27" hidden="1">{#N/A,#N/A,FALSE,"Chung"}</definedName>
    <definedName name="_____B5" localSheetId="29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3" hidden="1">{"'TDTGT (theo Dphuong)'!$A$4:$F$75"}</definedName>
    <definedName name="_____h1" localSheetId="25" hidden="1">{"'TDTGT (theo Dphuong)'!$A$4:$F$75"}</definedName>
    <definedName name="_____h1" localSheetId="16" hidden="1">{"'TDTGT (theo Dphuong)'!$A$4:$F$75"}</definedName>
    <definedName name="_____h1" localSheetId="28" hidden="1">{"'TDTGT (theo Dphuong)'!$A$4:$F$75"}</definedName>
    <definedName name="_____h1" localSheetId="30" hidden="1">{"'TDTGT (theo Dphuong)'!$A$4:$F$75"}</definedName>
    <definedName name="_____h1" localSheetId="27" hidden="1">{"'TDTGT (theo Dphuong)'!$A$4:$F$75"}</definedName>
    <definedName name="_____h1" localSheetId="29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3" hidden="1">{"'TDTGT (theo Dphuong)'!$A$4:$F$75"}</definedName>
    <definedName name="_____h2" localSheetId="25" hidden="1">{"'TDTGT (theo Dphuong)'!$A$4:$F$75"}</definedName>
    <definedName name="_____h2" localSheetId="16" hidden="1">{"'TDTGT (theo Dphuong)'!$A$4:$F$75"}</definedName>
    <definedName name="_____h2" localSheetId="28" hidden="1">{"'TDTGT (theo Dphuong)'!$A$4:$F$75"}</definedName>
    <definedName name="_____h2" localSheetId="30" hidden="1">{"'TDTGT (theo Dphuong)'!$A$4:$F$75"}</definedName>
    <definedName name="_____h2" localSheetId="27" hidden="1">{"'TDTGT (theo Dphuong)'!$A$4:$F$75"}</definedName>
    <definedName name="_____h2" localSheetId="29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3" hidden="1">{#N/A,#N/A,FALSE,"Chung"}</definedName>
    <definedName name="____B5" localSheetId="25" hidden="1">{#N/A,#N/A,FALSE,"Chung"}</definedName>
    <definedName name="____B5" localSheetId="16" hidden="1">{#N/A,#N/A,FALSE,"Chung"}</definedName>
    <definedName name="____B5" localSheetId="28" hidden="1">{#N/A,#N/A,FALSE,"Chung"}</definedName>
    <definedName name="____B5" localSheetId="30" hidden="1">{#N/A,#N/A,FALSE,"Chung"}</definedName>
    <definedName name="____B5" localSheetId="27" hidden="1">{#N/A,#N/A,FALSE,"Chung"}</definedName>
    <definedName name="____B5" localSheetId="29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3" hidden="1">{"'TDTGT (theo Dphuong)'!$A$4:$F$75"}</definedName>
    <definedName name="____h1" localSheetId="25" hidden="1">{"'TDTGT (theo Dphuong)'!$A$4:$F$75"}</definedName>
    <definedName name="____h1" localSheetId="16" hidden="1">{"'TDTGT (theo Dphuong)'!$A$4:$F$75"}</definedName>
    <definedName name="____h1" localSheetId="28" hidden="1">{"'TDTGT (theo Dphuong)'!$A$4:$F$75"}</definedName>
    <definedName name="____h1" localSheetId="30" hidden="1">{"'TDTGT (theo Dphuong)'!$A$4:$F$75"}</definedName>
    <definedName name="____h1" localSheetId="27" hidden="1">{"'TDTGT (theo Dphuong)'!$A$4:$F$75"}</definedName>
    <definedName name="____h1" localSheetId="29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3" hidden="1">{"'TDTGT (theo Dphuong)'!$A$4:$F$75"}</definedName>
    <definedName name="____h2" localSheetId="25" hidden="1">{"'TDTGT (theo Dphuong)'!$A$4:$F$75"}</definedName>
    <definedName name="____h2" localSheetId="16" hidden="1">{"'TDTGT (theo Dphuong)'!$A$4:$F$75"}</definedName>
    <definedName name="____h2" localSheetId="28" hidden="1">{"'TDTGT (theo Dphuong)'!$A$4:$F$75"}</definedName>
    <definedName name="____h2" localSheetId="30" hidden="1">{"'TDTGT (theo Dphuong)'!$A$4:$F$75"}</definedName>
    <definedName name="____h2" localSheetId="27" hidden="1">{"'TDTGT (theo Dphuong)'!$A$4:$F$75"}</definedName>
    <definedName name="____h2" localSheetId="29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3" hidden="1">{#N/A,#N/A,FALSE,"Chung"}</definedName>
    <definedName name="___B5" localSheetId="25" hidden="1">{#N/A,#N/A,FALSE,"Chung"}</definedName>
    <definedName name="___B5" localSheetId="16" hidden="1">{#N/A,#N/A,FALSE,"Chung"}</definedName>
    <definedName name="___B5" localSheetId="28" hidden="1">{#N/A,#N/A,FALSE,"Chung"}</definedName>
    <definedName name="___B5" localSheetId="30" hidden="1">{#N/A,#N/A,FALSE,"Chung"}</definedName>
    <definedName name="___B5" localSheetId="27" hidden="1">{#N/A,#N/A,FALSE,"Chung"}</definedName>
    <definedName name="___B5" localSheetId="29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3" hidden="1">{"'TDTGT (theo Dphuong)'!$A$4:$F$75"}</definedName>
    <definedName name="___h1" localSheetId="25" hidden="1">{"'TDTGT (theo Dphuong)'!$A$4:$F$75"}</definedName>
    <definedName name="___h1" localSheetId="16" hidden="1">{"'TDTGT (theo Dphuong)'!$A$4:$F$75"}</definedName>
    <definedName name="___h1" localSheetId="28" hidden="1">{"'TDTGT (theo Dphuong)'!$A$4:$F$75"}</definedName>
    <definedName name="___h1" localSheetId="30" hidden="1">{"'TDTGT (theo Dphuong)'!$A$4:$F$75"}</definedName>
    <definedName name="___h1" localSheetId="27" hidden="1">{"'TDTGT (theo Dphuong)'!$A$4:$F$75"}</definedName>
    <definedName name="___h1" localSheetId="29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3" hidden="1">{"'TDTGT (theo Dphuong)'!$A$4:$F$75"}</definedName>
    <definedName name="___h2" localSheetId="25" hidden="1">{"'TDTGT (theo Dphuong)'!$A$4:$F$75"}</definedName>
    <definedName name="___h2" localSheetId="16" hidden="1">{"'TDTGT (theo Dphuong)'!$A$4:$F$75"}</definedName>
    <definedName name="___h2" localSheetId="28" hidden="1">{"'TDTGT (theo Dphuong)'!$A$4:$F$75"}</definedName>
    <definedName name="___h2" localSheetId="30" hidden="1">{"'TDTGT (theo Dphuong)'!$A$4:$F$75"}</definedName>
    <definedName name="___h2" localSheetId="27" hidden="1">{"'TDTGT (theo Dphuong)'!$A$4:$F$75"}</definedName>
    <definedName name="___h2" localSheetId="29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3" hidden="1">{#N/A,#N/A,FALSE,"Chung"}</definedName>
    <definedName name="__B5" localSheetId="25" hidden="1">{#N/A,#N/A,FALSE,"Chung"}</definedName>
    <definedName name="__B5" localSheetId="16" hidden="1">{#N/A,#N/A,FALSE,"Chung"}</definedName>
    <definedName name="__B5" localSheetId="28" hidden="1">{#N/A,#N/A,FALSE,"Chung"}</definedName>
    <definedName name="__B5" localSheetId="30" hidden="1">{#N/A,#N/A,FALSE,"Chung"}</definedName>
    <definedName name="__B5" localSheetId="27" hidden="1">{#N/A,#N/A,FALSE,"Chung"}</definedName>
    <definedName name="__B5" localSheetId="29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3" hidden="1">{"'TDTGT (theo Dphuong)'!$A$4:$F$75"}</definedName>
    <definedName name="__h1" localSheetId="25" hidden="1">{"'TDTGT (theo Dphuong)'!$A$4:$F$75"}</definedName>
    <definedName name="__h1" localSheetId="16" hidden="1">{"'TDTGT (theo Dphuong)'!$A$4:$F$75"}</definedName>
    <definedName name="__h1" localSheetId="28" hidden="1">{"'TDTGT (theo Dphuong)'!$A$4:$F$75"}</definedName>
    <definedName name="__h1" localSheetId="30" hidden="1">{"'TDTGT (theo Dphuong)'!$A$4:$F$75"}</definedName>
    <definedName name="__h1" localSheetId="27" hidden="1">{"'TDTGT (theo Dphuong)'!$A$4:$F$75"}</definedName>
    <definedName name="__h1" localSheetId="29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3" hidden="1">{"'TDTGT (theo Dphuong)'!$A$4:$F$75"}</definedName>
    <definedName name="__h2" localSheetId="25" hidden="1">{"'TDTGT (theo Dphuong)'!$A$4:$F$75"}</definedName>
    <definedName name="__h2" localSheetId="16" hidden="1">{"'TDTGT (theo Dphuong)'!$A$4:$F$75"}</definedName>
    <definedName name="__h2" localSheetId="28" hidden="1">{"'TDTGT (theo Dphuong)'!$A$4:$F$75"}</definedName>
    <definedName name="__h2" localSheetId="30" hidden="1">{"'TDTGT (theo Dphuong)'!$A$4:$F$75"}</definedName>
    <definedName name="__h2" localSheetId="27" hidden="1">{"'TDTGT (theo Dphuong)'!$A$4:$F$75"}</definedName>
    <definedName name="__h2" localSheetId="29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3" hidden="1">{#N/A,#N/A,FALSE,"Chung"}</definedName>
    <definedName name="_B5" localSheetId="25" hidden="1">{#N/A,#N/A,FALSE,"Chung"}</definedName>
    <definedName name="_B5" localSheetId="16" hidden="1">{#N/A,#N/A,FALSE,"Chung"}</definedName>
    <definedName name="_B5" localSheetId="28" hidden="1">{#N/A,#N/A,FALSE,"Chung"}</definedName>
    <definedName name="_B5" localSheetId="30" hidden="1">{#N/A,#N/A,FALSE,"Chung"}</definedName>
    <definedName name="_B5" localSheetId="27" hidden="1">{#N/A,#N/A,FALSE,"Chung"}</definedName>
    <definedName name="_B5" localSheetId="29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hidden="1">{#N/A,#N/A,FALSE,"Chung"}</definedName>
    <definedName name="_Fill" localSheetId="2" hidden="1">#REF!</definedName>
    <definedName name="_Fill" localSheetId="3" hidden="1">#REF!</definedName>
    <definedName name="_Fill" localSheetId="19" hidden="1">#REF!</definedName>
    <definedName name="_Fill" localSheetId="25" hidden="1">#REF!</definedName>
    <definedName name="_Fill" localSheetId="16" hidden="1">#REF!</definedName>
    <definedName name="_Fill" localSheetId="28" hidden="1">#REF!</definedName>
    <definedName name="_Fill" localSheetId="30" hidden="1">#REF!</definedName>
    <definedName name="_Fill" localSheetId="27" hidden="1">#REF!</definedName>
    <definedName name="_Fill" localSheetId="29" hidden="1">#REF!</definedName>
    <definedName name="_Fill" localSheetId="11" hidden="1">#REF!</definedName>
    <definedName name="_Fill" localSheetId="12" hidden="1">#REF!</definedName>
    <definedName name="_Fill" localSheetId="8" hidden="1">#REF!</definedName>
    <definedName name="_Fill" localSheetId="15" hidden="1">#REF!</definedName>
    <definedName name="_Fill" localSheetId="10" hidden="1">#REF!</definedName>
    <definedName name="_Fill" hidden="1">#REF!</definedName>
    <definedName name="_xlnm._FilterDatabase" localSheetId="13" hidden="1">'6.Doanh nghiep'!#REF!</definedName>
    <definedName name="_h1" localSheetId="2" hidden="1">{"'TDTGT (theo Dphuong)'!$A$4:$F$75"}</definedName>
    <definedName name="_h1" localSheetId="3" hidden="1">{"'TDTGT (theo Dphuong)'!$A$4:$F$75"}</definedName>
    <definedName name="_h1" localSheetId="25" hidden="1">{"'TDTGT (theo Dphuong)'!$A$4:$F$75"}</definedName>
    <definedName name="_h1" localSheetId="16" hidden="1">{"'TDTGT (theo Dphuong)'!$A$4:$F$75"}</definedName>
    <definedName name="_h1" localSheetId="28" hidden="1">{"'TDTGT (theo Dphuong)'!$A$4:$F$75"}</definedName>
    <definedName name="_h1" localSheetId="30" hidden="1">{"'TDTGT (theo Dphuong)'!$A$4:$F$75"}</definedName>
    <definedName name="_h1" localSheetId="27" hidden="1">{"'TDTGT (theo Dphuong)'!$A$4:$F$75"}</definedName>
    <definedName name="_h1" localSheetId="29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3" hidden="1">{"'TDTGT (theo Dphuong)'!$A$4:$F$75"}</definedName>
    <definedName name="_h2" localSheetId="25" hidden="1">{"'TDTGT (theo Dphuong)'!$A$4:$F$75"}</definedName>
    <definedName name="_h2" localSheetId="16" hidden="1">{"'TDTGT (theo Dphuong)'!$A$4:$F$75"}</definedName>
    <definedName name="_h2" localSheetId="28" hidden="1">{"'TDTGT (theo Dphuong)'!$A$4:$F$75"}</definedName>
    <definedName name="_h2" localSheetId="30" hidden="1">{"'TDTGT (theo Dphuong)'!$A$4:$F$75"}</definedName>
    <definedName name="_h2" localSheetId="27" hidden="1">{"'TDTGT (theo Dphuong)'!$A$4:$F$75"}</definedName>
    <definedName name="_h2" localSheetId="29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3" hidden="1">{"'TDTGT (theo Dphuong)'!$A$4:$F$75"}</definedName>
    <definedName name="abc" localSheetId="25" hidden="1">{"'TDTGT (theo Dphuong)'!$A$4:$F$75"}</definedName>
    <definedName name="abc" localSheetId="16" hidden="1">{"'TDTGT (theo Dphuong)'!$A$4:$F$75"}</definedName>
    <definedName name="abc" localSheetId="28" hidden="1">{"'TDTGT (theo Dphuong)'!$A$4:$F$75"}</definedName>
    <definedName name="abc" localSheetId="30" hidden="1">{"'TDTGT (theo Dphuong)'!$A$4:$F$75"}</definedName>
    <definedName name="abc" localSheetId="27" hidden="1">{"'TDTGT (theo Dphuong)'!$A$4:$F$75"}</definedName>
    <definedName name="abc" localSheetId="29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hidden="1">{"'TDTGT (theo Dphuong)'!$A$4:$F$75"}</definedName>
    <definedName name="adsf" localSheetId="2">#REF!</definedName>
    <definedName name="adsf" localSheetId="3">#REF!</definedName>
    <definedName name="adsf" localSheetId="19">#REF!</definedName>
    <definedName name="adsf" localSheetId="25">#REF!</definedName>
    <definedName name="adsf" localSheetId="16">#REF!</definedName>
    <definedName name="adsf" localSheetId="30">#REF!</definedName>
    <definedName name="adsf" localSheetId="29">#REF!</definedName>
    <definedName name="adsf" localSheetId="11">#REF!</definedName>
    <definedName name="adsf" localSheetId="12">#REF!</definedName>
    <definedName name="adsf" localSheetId="8">#REF!</definedName>
    <definedName name="adsf" localSheetId="15">#REF!</definedName>
    <definedName name="adsf" localSheetId="10">#REF!</definedName>
    <definedName name="adsf">#REF!</definedName>
    <definedName name="anpha" localSheetId="2">#REF!</definedName>
    <definedName name="anpha" localSheetId="3">#REF!</definedName>
    <definedName name="anpha" localSheetId="19">#REF!</definedName>
    <definedName name="anpha" localSheetId="25">#REF!</definedName>
    <definedName name="anpha" localSheetId="16">#REF!</definedName>
    <definedName name="anpha" localSheetId="28">#REF!</definedName>
    <definedName name="anpha" localSheetId="30">#REF!</definedName>
    <definedName name="anpha" localSheetId="27">#REF!</definedName>
    <definedName name="anpha" localSheetId="29">#REF!</definedName>
    <definedName name="anpha" localSheetId="11">#REF!</definedName>
    <definedName name="anpha" localSheetId="12">#REF!</definedName>
    <definedName name="anpha" localSheetId="8">#REF!</definedName>
    <definedName name="anpha" localSheetId="15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3" hidden="1">{"'TDTGT (theo Dphuong)'!$A$4:$F$75"}</definedName>
    <definedName name="B5new" localSheetId="25" hidden="1">{"'TDTGT (theo Dphuong)'!$A$4:$F$75"}</definedName>
    <definedName name="B5new" localSheetId="16" hidden="1">{"'TDTGT (theo Dphuong)'!$A$4:$F$75"}</definedName>
    <definedName name="B5new" localSheetId="28" hidden="1">{"'TDTGT (theo Dphuong)'!$A$4:$F$75"}</definedName>
    <definedName name="B5new" localSheetId="30" hidden="1">{"'TDTGT (theo Dphuong)'!$A$4:$F$75"}</definedName>
    <definedName name="B5new" localSheetId="27" hidden="1">{"'TDTGT (theo Dphuong)'!$A$4:$F$75"}</definedName>
    <definedName name="B5new" localSheetId="29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hidden="1">{"'TDTGT (theo Dphuong)'!$A$4:$F$75"}</definedName>
    <definedName name="beta" localSheetId="2">#REF!</definedName>
    <definedName name="beta" localSheetId="3">#REF!</definedName>
    <definedName name="beta" localSheetId="19">#REF!</definedName>
    <definedName name="beta" localSheetId="25">#REF!</definedName>
    <definedName name="beta" localSheetId="16">#REF!</definedName>
    <definedName name="beta" localSheetId="30">#REF!</definedName>
    <definedName name="beta" localSheetId="29">#REF!</definedName>
    <definedName name="beta" localSheetId="11">#REF!</definedName>
    <definedName name="beta" localSheetId="12">#REF!</definedName>
    <definedName name="beta" localSheetId="8">#REF!</definedName>
    <definedName name="beta" localSheetId="15">#REF!</definedName>
    <definedName name="beta" localSheetId="10">#REF!</definedName>
    <definedName name="beta">#REF!</definedName>
    <definedName name="BT" localSheetId="2">#REF!</definedName>
    <definedName name="BT" localSheetId="3">#REF!</definedName>
    <definedName name="BT" localSheetId="19">#REF!</definedName>
    <definedName name="BT" localSheetId="25">#REF!</definedName>
    <definedName name="BT" localSheetId="16">#REF!</definedName>
    <definedName name="BT" localSheetId="28">#REF!</definedName>
    <definedName name="BT" localSheetId="30">#REF!</definedName>
    <definedName name="BT" localSheetId="27">#REF!</definedName>
    <definedName name="BT" localSheetId="29">#REF!</definedName>
    <definedName name="BT" localSheetId="11">#REF!</definedName>
    <definedName name="BT" localSheetId="12">#REF!</definedName>
    <definedName name="BT" localSheetId="8">#REF!</definedName>
    <definedName name="BT" localSheetId="15">#REF!</definedName>
    <definedName name="BT" localSheetId="10">#REF!</definedName>
    <definedName name="BT">#REF!</definedName>
    <definedName name="bv" localSheetId="2">#REF!</definedName>
    <definedName name="bv" localSheetId="3">#REF!</definedName>
    <definedName name="bv" localSheetId="19">#REF!</definedName>
    <definedName name="bv" localSheetId="25">#REF!</definedName>
    <definedName name="bv" localSheetId="16">#REF!</definedName>
    <definedName name="bv" localSheetId="28">#REF!</definedName>
    <definedName name="bv" localSheetId="30">#REF!</definedName>
    <definedName name="bv" localSheetId="27">#REF!</definedName>
    <definedName name="bv" localSheetId="29">#REF!</definedName>
    <definedName name="bv" localSheetId="11">#REF!</definedName>
    <definedName name="bv" localSheetId="12">#REF!</definedName>
    <definedName name="bv" localSheetId="8">#REF!</definedName>
    <definedName name="bv" localSheetId="15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3">#REF!</definedName>
    <definedName name="CS_10" localSheetId="19">#REF!</definedName>
    <definedName name="CS_10" localSheetId="25">#REF!</definedName>
    <definedName name="CS_10" localSheetId="16">#REF!</definedName>
    <definedName name="CS_10" localSheetId="28">#REF!</definedName>
    <definedName name="CS_10" localSheetId="30">#REF!</definedName>
    <definedName name="CS_10" localSheetId="27">#REF!</definedName>
    <definedName name="CS_10" localSheetId="29">#REF!</definedName>
    <definedName name="CS_10" localSheetId="11">#REF!</definedName>
    <definedName name="CS_10" localSheetId="12">#REF!</definedName>
    <definedName name="CS_10" localSheetId="8">#REF!</definedName>
    <definedName name="CS_10" localSheetId="15">#REF!</definedName>
    <definedName name="CS_10" localSheetId="10">#REF!</definedName>
    <definedName name="CS_10">#REF!</definedName>
    <definedName name="CS_100" localSheetId="2">#REF!</definedName>
    <definedName name="CS_100" localSheetId="3">#REF!</definedName>
    <definedName name="CS_100" localSheetId="19">#REF!</definedName>
    <definedName name="CS_100" localSheetId="25">#REF!</definedName>
    <definedName name="CS_100" localSheetId="16">#REF!</definedName>
    <definedName name="CS_100" localSheetId="28">#REF!</definedName>
    <definedName name="CS_100" localSheetId="30">#REF!</definedName>
    <definedName name="CS_100" localSheetId="27">#REF!</definedName>
    <definedName name="CS_100" localSheetId="29">#REF!</definedName>
    <definedName name="CS_100" localSheetId="11">#REF!</definedName>
    <definedName name="CS_100" localSheetId="12">#REF!</definedName>
    <definedName name="CS_100" localSheetId="8">#REF!</definedName>
    <definedName name="CS_100" localSheetId="15">#REF!</definedName>
    <definedName name="CS_100" localSheetId="10">#REF!</definedName>
    <definedName name="CS_100">#REF!</definedName>
    <definedName name="CS_10S" localSheetId="2">#REF!</definedName>
    <definedName name="CS_10S" localSheetId="3">#REF!</definedName>
    <definedName name="CS_10S" localSheetId="19">#REF!</definedName>
    <definedName name="CS_10S" localSheetId="25">#REF!</definedName>
    <definedName name="CS_10S" localSheetId="16">#REF!</definedName>
    <definedName name="CS_10S" localSheetId="28">#REF!</definedName>
    <definedName name="CS_10S" localSheetId="30">#REF!</definedName>
    <definedName name="CS_10S" localSheetId="27">#REF!</definedName>
    <definedName name="CS_10S" localSheetId="29">#REF!</definedName>
    <definedName name="CS_10S" localSheetId="11">#REF!</definedName>
    <definedName name="CS_10S" localSheetId="12">#REF!</definedName>
    <definedName name="CS_10S" localSheetId="8">#REF!</definedName>
    <definedName name="CS_10S" localSheetId="15">#REF!</definedName>
    <definedName name="CS_10S" localSheetId="10">#REF!</definedName>
    <definedName name="CS_10S">#REF!</definedName>
    <definedName name="CS_120" localSheetId="2">#REF!</definedName>
    <definedName name="CS_120" localSheetId="3">#REF!</definedName>
    <definedName name="CS_120" localSheetId="19">#REF!</definedName>
    <definedName name="CS_120" localSheetId="25">#REF!</definedName>
    <definedName name="CS_120" localSheetId="16">#REF!</definedName>
    <definedName name="CS_120" localSheetId="28">#REF!</definedName>
    <definedName name="CS_120" localSheetId="30">#REF!</definedName>
    <definedName name="CS_120" localSheetId="27">#REF!</definedName>
    <definedName name="CS_120" localSheetId="29">#REF!</definedName>
    <definedName name="CS_120" localSheetId="11">#REF!</definedName>
    <definedName name="CS_120" localSheetId="12">#REF!</definedName>
    <definedName name="CS_120" localSheetId="8">#REF!</definedName>
    <definedName name="CS_120" localSheetId="15">#REF!</definedName>
    <definedName name="CS_120" localSheetId="10">#REF!</definedName>
    <definedName name="CS_120">#REF!</definedName>
    <definedName name="CS_140" localSheetId="2">#REF!</definedName>
    <definedName name="CS_140" localSheetId="3">#REF!</definedName>
    <definedName name="CS_140" localSheetId="19">#REF!</definedName>
    <definedName name="CS_140" localSheetId="25">#REF!</definedName>
    <definedName name="CS_140" localSheetId="16">#REF!</definedName>
    <definedName name="CS_140" localSheetId="28">#REF!</definedName>
    <definedName name="CS_140" localSheetId="30">#REF!</definedName>
    <definedName name="CS_140" localSheetId="27">#REF!</definedName>
    <definedName name="CS_140" localSheetId="29">#REF!</definedName>
    <definedName name="CS_140" localSheetId="11">#REF!</definedName>
    <definedName name="CS_140" localSheetId="12">#REF!</definedName>
    <definedName name="CS_140" localSheetId="8">#REF!</definedName>
    <definedName name="CS_140" localSheetId="15">#REF!</definedName>
    <definedName name="CS_140" localSheetId="10">#REF!</definedName>
    <definedName name="CS_140">#REF!</definedName>
    <definedName name="CS_160" localSheetId="2">#REF!</definedName>
    <definedName name="CS_160" localSheetId="3">#REF!</definedName>
    <definedName name="CS_160" localSheetId="19">#REF!</definedName>
    <definedName name="CS_160" localSheetId="25">#REF!</definedName>
    <definedName name="CS_160" localSheetId="16">#REF!</definedName>
    <definedName name="CS_160" localSheetId="28">#REF!</definedName>
    <definedName name="CS_160" localSheetId="30">#REF!</definedName>
    <definedName name="CS_160" localSheetId="27">#REF!</definedName>
    <definedName name="CS_160" localSheetId="29">#REF!</definedName>
    <definedName name="CS_160" localSheetId="11">#REF!</definedName>
    <definedName name="CS_160" localSheetId="12">#REF!</definedName>
    <definedName name="CS_160" localSheetId="8">#REF!</definedName>
    <definedName name="CS_160" localSheetId="15">#REF!</definedName>
    <definedName name="CS_160" localSheetId="10">#REF!</definedName>
    <definedName name="CS_160">#REF!</definedName>
    <definedName name="CS_20" localSheetId="2">#REF!</definedName>
    <definedName name="CS_20" localSheetId="3">#REF!</definedName>
    <definedName name="CS_20" localSheetId="19">#REF!</definedName>
    <definedName name="CS_20" localSheetId="25">#REF!</definedName>
    <definedName name="CS_20" localSheetId="16">#REF!</definedName>
    <definedName name="CS_20" localSheetId="28">#REF!</definedName>
    <definedName name="CS_20" localSheetId="30">#REF!</definedName>
    <definedName name="CS_20" localSheetId="27">#REF!</definedName>
    <definedName name="CS_20" localSheetId="29">#REF!</definedName>
    <definedName name="CS_20" localSheetId="11">#REF!</definedName>
    <definedName name="CS_20" localSheetId="12">#REF!</definedName>
    <definedName name="CS_20" localSheetId="8">#REF!</definedName>
    <definedName name="CS_20" localSheetId="15">#REF!</definedName>
    <definedName name="CS_20" localSheetId="10">#REF!</definedName>
    <definedName name="CS_20">#REF!</definedName>
    <definedName name="CS_30" localSheetId="2">#REF!</definedName>
    <definedName name="CS_30" localSheetId="3">#REF!</definedName>
    <definedName name="CS_30" localSheetId="19">#REF!</definedName>
    <definedName name="CS_30" localSheetId="25">#REF!</definedName>
    <definedName name="CS_30" localSheetId="16">#REF!</definedName>
    <definedName name="CS_30" localSheetId="28">#REF!</definedName>
    <definedName name="CS_30" localSheetId="30">#REF!</definedName>
    <definedName name="CS_30" localSheetId="27">#REF!</definedName>
    <definedName name="CS_30" localSheetId="29">#REF!</definedName>
    <definedName name="CS_30" localSheetId="11">#REF!</definedName>
    <definedName name="CS_30" localSheetId="12">#REF!</definedName>
    <definedName name="CS_30" localSheetId="8">#REF!</definedName>
    <definedName name="CS_30" localSheetId="15">#REF!</definedName>
    <definedName name="CS_30" localSheetId="10">#REF!</definedName>
    <definedName name="CS_30">#REF!</definedName>
    <definedName name="CS_40" localSheetId="2">#REF!</definedName>
    <definedName name="CS_40" localSheetId="3">#REF!</definedName>
    <definedName name="CS_40" localSheetId="19">#REF!</definedName>
    <definedName name="CS_40" localSheetId="25">#REF!</definedName>
    <definedName name="CS_40" localSheetId="16">#REF!</definedName>
    <definedName name="CS_40" localSheetId="28">#REF!</definedName>
    <definedName name="CS_40" localSheetId="30">#REF!</definedName>
    <definedName name="CS_40" localSheetId="27">#REF!</definedName>
    <definedName name="CS_40" localSheetId="29">#REF!</definedName>
    <definedName name="CS_40" localSheetId="11">#REF!</definedName>
    <definedName name="CS_40" localSheetId="12">#REF!</definedName>
    <definedName name="CS_40" localSheetId="8">#REF!</definedName>
    <definedName name="CS_40" localSheetId="15">#REF!</definedName>
    <definedName name="CS_40" localSheetId="10">#REF!</definedName>
    <definedName name="CS_40">#REF!</definedName>
    <definedName name="CS_40S" localSheetId="2">#REF!</definedName>
    <definedName name="CS_40S" localSheetId="3">#REF!</definedName>
    <definedName name="CS_40S" localSheetId="19">#REF!</definedName>
    <definedName name="CS_40S" localSheetId="25">#REF!</definedName>
    <definedName name="CS_40S" localSheetId="16">#REF!</definedName>
    <definedName name="CS_40S" localSheetId="28">#REF!</definedName>
    <definedName name="CS_40S" localSheetId="30">#REF!</definedName>
    <definedName name="CS_40S" localSheetId="27">#REF!</definedName>
    <definedName name="CS_40S" localSheetId="29">#REF!</definedName>
    <definedName name="CS_40S" localSheetId="11">#REF!</definedName>
    <definedName name="CS_40S" localSheetId="12">#REF!</definedName>
    <definedName name="CS_40S" localSheetId="8">#REF!</definedName>
    <definedName name="CS_40S" localSheetId="15">#REF!</definedName>
    <definedName name="CS_40S" localSheetId="10">#REF!</definedName>
    <definedName name="CS_40S">#REF!</definedName>
    <definedName name="CS_5S" localSheetId="2">#REF!</definedName>
    <definedName name="CS_5S" localSheetId="3">#REF!</definedName>
    <definedName name="CS_5S" localSheetId="19">#REF!</definedName>
    <definedName name="CS_5S" localSheetId="25">#REF!</definedName>
    <definedName name="CS_5S" localSheetId="16">#REF!</definedName>
    <definedName name="CS_5S" localSheetId="28">#REF!</definedName>
    <definedName name="CS_5S" localSheetId="30">#REF!</definedName>
    <definedName name="CS_5S" localSheetId="27">#REF!</definedName>
    <definedName name="CS_5S" localSheetId="29">#REF!</definedName>
    <definedName name="CS_5S" localSheetId="11">#REF!</definedName>
    <definedName name="CS_5S" localSheetId="12">#REF!</definedName>
    <definedName name="CS_5S" localSheetId="8">#REF!</definedName>
    <definedName name="CS_5S" localSheetId="15">#REF!</definedName>
    <definedName name="CS_5S" localSheetId="10">#REF!</definedName>
    <definedName name="CS_5S">#REF!</definedName>
    <definedName name="CS_60" localSheetId="2">#REF!</definedName>
    <definedName name="CS_60" localSheetId="3">#REF!</definedName>
    <definedName name="CS_60" localSheetId="19">#REF!</definedName>
    <definedName name="CS_60" localSheetId="25">#REF!</definedName>
    <definedName name="CS_60" localSheetId="16">#REF!</definedName>
    <definedName name="CS_60" localSheetId="28">#REF!</definedName>
    <definedName name="CS_60" localSheetId="30">#REF!</definedName>
    <definedName name="CS_60" localSheetId="27">#REF!</definedName>
    <definedName name="CS_60" localSheetId="29">#REF!</definedName>
    <definedName name="CS_60" localSheetId="11">#REF!</definedName>
    <definedName name="CS_60" localSheetId="12">#REF!</definedName>
    <definedName name="CS_60" localSheetId="8">#REF!</definedName>
    <definedName name="CS_60" localSheetId="15">#REF!</definedName>
    <definedName name="CS_60" localSheetId="10">#REF!</definedName>
    <definedName name="CS_60">#REF!</definedName>
    <definedName name="CS_80" localSheetId="2">#REF!</definedName>
    <definedName name="CS_80" localSheetId="3">#REF!</definedName>
    <definedName name="CS_80" localSheetId="19">#REF!</definedName>
    <definedName name="CS_80" localSheetId="25">#REF!</definedName>
    <definedName name="CS_80" localSheetId="16">#REF!</definedName>
    <definedName name="CS_80" localSheetId="28">#REF!</definedName>
    <definedName name="CS_80" localSheetId="30">#REF!</definedName>
    <definedName name="CS_80" localSheetId="27">#REF!</definedName>
    <definedName name="CS_80" localSheetId="29">#REF!</definedName>
    <definedName name="CS_80" localSheetId="11">#REF!</definedName>
    <definedName name="CS_80" localSheetId="12">#REF!</definedName>
    <definedName name="CS_80" localSheetId="8">#REF!</definedName>
    <definedName name="CS_80" localSheetId="15">#REF!</definedName>
    <definedName name="CS_80" localSheetId="10">#REF!</definedName>
    <definedName name="CS_80">#REF!</definedName>
    <definedName name="CS_80S" localSheetId="2">#REF!</definedName>
    <definedName name="CS_80S" localSheetId="3">#REF!</definedName>
    <definedName name="CS_80S" localSheetId="19">#REF!</definedName>
    <definedName name="CS_80S" localSheetId="25">#REF!</definedName>
    <definedName name="CS_80S" localSheetId="16">#REF!</definedName>
    <definedName name="CS_80S" localSheetId="28">#REF!</definedName>
    <definedName name="CS_80S" localSheetId="30">#REF!</definedName>
    <definedName name="CS_80S" localSheetId="27">#REF!</definedName>
    <definedName name="CS_80S" localSheetId="29">#REF!</definedName>
    <definedName name="CS_80S" localSheetId="11">#REF!</definedName>
    <definedName name="CS_80S" localSheetId="12">#REF!</definedName>
    <definedName name="CS_80S" localSheetId="8">#REF!</definedName>
    <definedName name="CS_80S" localSheetId="15">#REF!</definedName>
    <definedName name="CS_80S" localSheetId="10">#REF!</definedName>
    <definedName name="CS_80S">#REF!</definedName>
    <definedName name="CS_STD" localSheetId="2">#REF!</definedName>
    <definedName name="CS_STD" localSheetId="3">#REF!</definedName>
    <definedName name="CS_STD" localSheetId="19">#REF!</definedName>
    <definedName name="CS_STD" localSheetId="25">#REF!</definedName>
    <definedName name="CS_STD" localSheetId="16">#REF!</definedName>
    <definedName name="CS_STD" localSheetId="28">#REF!</definedName>
    <definedName name="CS_STD" localSheetId="30">#REF!</definedName>
    <definedName name="CS_STD" localSheetId="27">#REF!</definedName>
    <definedName name="CS_STD" localSheetId="29">#REF!</definedName>
    <definedName name="CS_STD" localSheetId="11">#REF!</definedName>
    <definedName name="CS_STD" localSheetId="12">#REF!</definedName>
    <definedName name="CS_STD" localSheetId="8">#REF!</definedName>
    <definedName name="CS_STD" localSheetId="15">#REF!</definedName>
    <definedName name="CS_STD" localSheetId="10">#REF!</definedName>
    <definedName name="CS_STD">#REF!</definedName>
    <definedName name="CS_XS" localSheetId="2">#REF!</definedName>
    <definedName name="CS_XS" localSheetId="3">#REF!</definedName>
    <definedName name="CS_XS" localSheetId="19">#REF!</definedName>
    <definedName name="CS_XS" localSheetId="25">#REF!</definedName>
    <definedName name="CS_XS" localSheetId="16">#REF!</definedName>
    <definedName name="CS_XS" localSheetId="28">#REF!</definedName>
    <definedName name="CS_XS" localSheetId="30">#REF!</definedName>
    <definedName name="CS_XS" localSheetId="27">#REF!</definedName>
    <definedName name="CS_XS" localSheetId="29">#REF!</definedName>
    <definedName name="CS_XS" localSheetId="11">#REF!</definedName>
    <definedName name="CS_XS" localSheetId="12">#REF!</definedName>
    <definedName name="CS_XS" localSheetId="8">#REF!</definedName>
    <definedName name="CS_XS" localSheetId="15">#REF!</definedName>
    <definedName name="CS_XS" localSheetId="10">#REF!</definedName>
    <definedName name="CS_XS">#REF!</definedName>
    <definedName name="CS_XXS" localSheetId="2">#REF!</definedName>
    <definedName name="CS_XXS" localSheetId="3">#REF!</definedName>
    <definedName name="CS_XXS" localSheetId="19">#REF!</definedName>
    <definedName name="CS_XXS" localSheetId="25">#REF!</definedName>
    <definedName name="CS_XXS" localSheetId="16">#REF!</definedName>
    <definedName name="CS_XXS" localSheetId="28">#REF!</definedName>
    <definedName name="CS_XXS" localSheetId="30">#REF!</definedName>
    <definedName name="CS_XXS" localSheetId="27">#REF!</definedName>
    <definedName name="CS_XXS" localSheetId="29">#REF!</definedName>
    <definedName name="CS_XXS" localSheetId="11">#REF!</definedName>
    <definedName name="CS_XXS" localSheetId="12">#REF!</definedName>
    <definedName name="CS_XXS" localSheetId="8">#REF!</definedName>
    <definedName name="CS_XXS" localSheetId="15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3" hidden="1">{"'TDTGT (theo Dphuong)'!$A$4:$F$75"}</definedName>
    <definedName name="cv" localSheetId="25" hidden="1">{"'TDTGT (theo Dphuong)'!$A$4:$F$75"}</definedName>
    <definedName name="cv" localSheetId="16" hidden="1">{"'TDTGT (theo Dphuong)'!$A$4:$F$75"}</definedName>
    <definedName name="cv" localSheetId="28" hidden="1">{"'TDTGT (theo Dphuong)'!$A$4:$F$75"}</definedName>
    <definedName name="cv" localSheetId="30" hidden="1">{"'TDTGT (theo Dphuong)'!$A$4:$F$75"}</definedName>
    <definedName name="cv" localSheetId="27" hidden="1">{"'TDTGT (theo Dphuong)'!$A$4:$F$75"}</definedName>
    <definedName name="cv" localSheetId="29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hidden="1">{"'TDTGT (theo Dphuong)'!$A$4:$F$75"}</definedName>
    <definedName name="cx" localSheetId="2">#REF!</definedName>
    <definedName name="cx" localSheetId="3">#REF!</definedName>
    <definedName name="cx" localSheetId="19">#REF!</definedName>
    <definedName name="cx" localSheetId="25">#REF!</definedName>
    <definedName name="cx" localSheetId="16">#REF!</definedName>
    <definedName name="cx" localSheetId="28">#REF!</definedName>
    <definedName name="cx" localSheetId="30">#REF!</definedName>
    <definedName name="cx" localSheetId="27">#REF!</definedName>
    <definedName name="cx" localSheetId="29">#REF!</definedName>
    <definedName name="cx" localSheetId="11">#REF!</definedName>
    <definedName name="cx" localSheetId="12">#REF!</definedName>
    <definedName name="cx" localSheetId="8">#REF!</definedName>
    <definedName name="cx" localSheetId="15">#REF!</definedName>
    <definedName name="cx" localSheetId="10">#REF!</definedName>
    <definedName name="cx">#REF!</definedName>
    <definedName name="d" localSheetId="2" hidden="1">#REF!</definedName>
    <definedName name="d" localSheetId="3" hidden="1">#REF!</definedName>
    <definedName name="d" localSheetId="19" hidden="1">#REF!</definedName>
    <definedName name="d" localSheetId="25" hidden="1">#REF!</definedName>
    <definedName name="d" localSheetId="16" hidden="1">#REF!</definedName>
    <definedName name="d" localSheetId="28" hidden="1">#REF!</definedName>
    <definedName name="d" localSheetId="30" hidden="1">#REF!</definedName>
    <definedName name="d" localSheetId="27" hidden="1">#REF!</definedName>
    <definedName name="d" localSheetId="29" hidden="1">#REF!</definedName>
    <definedName name="d" localSheetId="11" hidden="1">#REF!</definedName>
    <definedName name="d" localSheetId="12" hidden="1">#REF!</definedName>
    <definedName name="d" localSheetId="8" hidden="1">#REF!</definedName>
    <definedName name="d" localSheetId="15" hidden="1">#REF!</definedName>
    <definedName name="d" localSheetId="10" hidden="1">#REF!</definedName>
    <definedName name="d" hidden="1">#REF!</definedName>
    <definedName name="dd" localSheetId="2">#REF!</definedName>
    <definedName name="dd" localSheetId="3">#REF!</definedName>
    <definedName name="dd" localSheetId="19">#REF!</definedName>
    <definedName name="dd" localSheetId="25">#REF!</definedName>
    <definedName name="dd" localSheetId="16">#REF!</definedName>
    <definedName name="dd" localSheetId="28">#REF!</definedName>
    <definedName name="dd" localSheetId="30">#REF!</definedName>
    <definedName name="dd" localSheetId="27">#REF!</definedName>
    <definedName name="dd" localSheetId="29">#REF!</definedName>
    <definedName name="dd" localSheetId="11">#REF!</definedName>
    <definedName name="dd" localSheetId="12">#REF!</definedName>
    <definedName name="dd" localSheetId="8">#REF!</definedName>
    <definedName name="dd" localSheetId="15">#REF!</definedName>
    <definedName name="dd" localSheetId="10">#REF!</definedName>
    <definedName name="dd">#REF!</definedName>
    <definedName name="df" localSheetId="2" hidden="1">#REF!</definedName>
    <definedName name="df" localSheetId="3" hidden="1">#REF!</definedName>
    <definedName name="df" localSheetId="19" hidden="1">#REF!</definedName>
    <definedName name="df" localSheetId="25" hidden="1">#REF!</definedName>
    <definedName name="df" localSheetId="16" hidden="1">#REF!</definedName>
    <definedName name="df" localSheetId="28" hidden="1">#REF!</definedName>
    <definedName name="df" localSheetId="30" hidden="1">#REF!</definedName>
    <definedName name="df" localSheetId="27" hidden="1">#REF!</definedName>
    <definedName name="df" localSheetId="29" hidden="1">#REF!</definedName>
    <definedName name="df" localSheetId="11" hidden="1">#REF!</definedName>
    <definedName name="df" localSheetId="12" hidden="1">#REF!</definedName>
    <definedName name="df" localSheetId="8" hidden="1">#REF!</definedName>
    <definedName name="df" localSheetId="15" hidden="1">#REF!</definedName>
    <definedName name="df" localSheetId="10" hidden="1">#REF!</definedName>
    <definedName name="df" hidden="1">#REF!</definedName>
    <definedName name="dg" localSheetId="2">#REF!</definedName>
    <definedName name="dg" localSheetId="3">#REF!</definedName>
    <definedName name="dg" localSheetId="19">#REF!</definedName>
    <definedName name="dg" localSheetId="25">#REF!</definedName>
    <definedName name="dg" localSheetId="16">#REF!</definedName>
    <definedName name="dg" localSheetId="28">#REF!</definedName>
    <definedName name="dg" localSheetId="30">#REF!</definedName>
    <definedName name="dg" localSheetId="27">#REF!</definedName>
    <definedName name="dg" localSheetId="29">#REF!</definedName>
    <definedName name="dg" localSheetId="11">#REF!</definedName>
    <definedName name="dg" localSheetId="12">#REF!</definedName>
    <definedName name="dg" localSheetId="8">#REF!</definedName>
    <definedName name="dg" localSheetId="15">#REF!</definedName>
    <definedName name="dg" localSheetId="10">#REF!</definedName>
    <definedName name="dg">#REF!</definedName>
    <definedName name="dien" localSheetId="2">#REF!</definedName>
    <definedName name="dien" localSheetId="3">#REF!</definedName>
    <definedName name="dien" localSheetId="19">#REF!</definedName>
    <definedName name="dien" localSheetId="25">#REF!</definedName>
    <definedName name="dien" localSheetId="16">#REF!</definedName>
    <definedName name="dien" localSheetId="28">#REF!</definedName>
    <definedName name="dien" localSheetId="30">#REF!</definedName>
    <definedName name="dien" localSheetId="27">#REF!</definedName>
    <definedName name="dien" localSheetId="29">#REF!</definedName>
    <definedName name="dien" localSheetId="11">#REF!</definedName>
    <definedName name="dien" localSheetId="12">#REF!</definedName>
    <definedName name="dien" localSheetId="8">#REF!</definedName>
    <definedName name="dien" localSheetId="15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3" hidden="1">{"'TDTGT (theo Dphuong)'!$A$4:$F$75"}</definedName>
    <definedName name="dn" localSheetId="25" hidden="1">{"'TDTGT (theo Dphuong)'!$A$4:$F$75"}</definedName>
    <definedName name="dn" localSheetId="16" hidden="1">{"'TDTGT (theo Dphuong)'!$A$4:$F$75"}</definedName>
    <definedName name="dn" localSheetId="28" hidden="1">{"'TDTGT (theo Dphuong)'!$A$4:$F$75"}</definedName>
    <definedName name="dn" localSheetId="30" hidden="1">{"'TDTGT (theo Dphuong)'!$A$4:$F$75"}</definedName>
    <definedName name="dn" localSheetId="27" hidden="1">{"'TDTGT (theo Dphuong)'!$A$4:$F$75"}</definedName>
    <definedName name="dn" localSheetId="29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hidden="1">{"'TDTGT (theo Dphuong)'!$A$4:$F$75"}</definedName>
    <definedName name="ffddg" localSheetId="2">#REF!</definedName>
    <definedName name="ffddg" localSheetId="3">#REF!</definedName>
    <definedName name="ffddg" localSheetId="19">#REF!</definedName>
    <definedName name="ffddg" localSheetId="25">#REF!</definedName>
    <definedName name="ffddg" localSheetId="16">#REF!</definedName>
    <definedName name="ffddg" localSheetId="30">#REF!</definedName>
    <definedName name="ffddg" localSheetId="29">#REF!</definedName>
    <definedName name="ffddg" localSheetId="11">#REF!</definedName>
    <definedName name="ffddg" localSheetId="12">#REF!</definedName>
    <definedName name="ffddg" localSheetId="8">#REF!</definedName>
    <definedName name="ffddg" localSheetId="15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3" hidden="1">{"'TDTGT (theo Dphuong)'!$A$4:$F$75"}</definedName>
    <definedName name="h" localSheetId="25" hidden="1">{"'TDTGT (theo Dphuong)'!$A$4:$F$75"}</definedName>
    <definedName name="h" localSheetId="16" hidden="1">{"'TDTGT (theo Dphuong)'!$A$4:$F$75"}</definedName>
    <definedName name="h" localSheetId="28" hidden="1">{"'TDTGT (theo Dphuong)'!$A$4:$F$75"}</definedName>
    <definedName name="h" localSheetId="30" hidden="1">{"'TDTGT (theo Dphuong)'!$A$4:$F$75"}</definedName>
    <definedName name="h" localSheetId="27" hidden="1">{"'TDTGT (theo Dphuong)'!$A$4:$F$75"}</definedName>
    <definedName name="h" localSheetId="29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hidden="1">{"'TDTGT (theo Dphuong)'!$A$4:$F$75"}</definedName>
    <definedName name="hab" localSheetId="2">#REF!</definedName>
    <definedName name="hab" localSheetId="3">#REF!</definedName>
    <definedName name="hab" localSheetId="19">#REF!</definedName>
    <definedName name="hab" localSheetId="25">#REF!</definedName>
    <definedName name="hab" localSheetId="16">#REF!</definedName>
    <definedName name="hab" localSheetId="28">#REF!</definedName>
    <definedName name="hab" localSheetId="30">#REF!</definedName>
    <definedName name="hab" localSheetId="27">#REF!</definedName>
    <definedName name="hab" localSheetId="29">#REF!</definedName>
    <definedName name="hab" localSheetId="11">#REF!</definedName>
    <definedName name="hab" localSheetId="12">#REF!</definedName>
    <definedName name="hab" localSheetId="8">#REF!</definedName>
    <definedName name="hab" localSheetId="15">#REF!</definedName>
    <definedName name="hab" localSheetId="10">#REF!</definedName>
    <definedName name="hab">#REF!</definedName>
    <definedName name="habac" localSheetId="2">#REF!</definedName>
    <definedName name="habac" localSheetId="3">#REF!</definedName>
    <definedName name="habac" localSheetId="19">#REF!</definedName>
    <definedName name="habac" localSheetId="25">#REF!</definedName>
    <definedName name="habac" localSheetId="16">#REF!</definedName>
    <definedName name="habac" localSheetId="28">#REF!</definedName>
    <definedName name="habac" localSheetId="30">#REF!</definedName>
    <definedName name="habac" localSheetId="27">#REF!</definedName>
    <definedName name="habac" localSheetId="29">#REF!</definedName>
    <definedName name="habac" localSheetId="11">#REF!</definedName>
    <definedName name="habac" localSheetId="12">#REF!</definedName>
    <definedName name="habac" localSheetId="8">#REF!</definedName>
    <definedName name="habac" localSheetId="15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3">#REF!</definedName>
    <definedName name="hhg" localSheetId="19">#REF!</definedName>
    <definedName name="hhg" localSheetId="25">#REF!</definedName>
    <definedName name="hhg" localSheetId="16">#REF!</definedName>
    <definedName name="hhg" localSheetId="28">#REF!</definedName>
    <definedName name="hhg" localSheetId="30">#REF!</definedName>
    <definedName name="hhg" localSheetId="27">#REF!</definedName>
    <definedName name="hhg" localSheetId="29">#REF!</definedName>
    <definedName name="hhg" localSheetId="11">#REF!</definedName>
    <definedName name="hhg" localSheetId="12">#REF!</definedName>
    <definedName name="hhg" localSheetId="8">#REF!</definedName>
    <definedName name="hhg" localSheetId="15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3" hidden="1">{"'TDTGT (theo Dphuong)'!$A$4:$F$75"}</definedName>
    <definedName name="HTML_Control" localSheetId="25" hidden="1">{"'TDTGT (theo Dphuong)'!$A$4:$F$75"}</definedName>
    <definedName name="HTML_Control" localSheetId="16" hidden="1">{"'TDTGT (theo Dphuong)'!$A$4:$F$75"}</definedName>
    <definedName name="HTML_Control" localSheetId="28" hidden="1">{"'TDTGT (theo Dphuong)'!$A$4:$F$75"}</definedName>
    <definedName name="HTML_Control" localSheetId="30" hidden="1">{"'TDTGT (theo Dphuong)'!$A$4:$F$75"}</definedName>
    <definedName name="HTML_Control" localSheetId="27" hidden="1">{"'TDTGT (theo Dphuong)'!$A$4:$F$75"}</definedName>
    <definedName name="HTML_Control" localSheetId="29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3" hidden="1">{#N/A,#N/A,FALSE,"Chung"}</definedName>
    <definedName name="i" localSheetId="25" hidden="1">{#N/A,#N/A,FALSE,"Chung"}</definedName>
    <definedName name="i" localSheetId="16" hidden="1">{#N/A,#N/A,FALSE,"Chung"}</definedName>
    <definedName name="i" localSheetId="28" hidden="1">{#N/A,#N/A,FALSE,"Chung"}</definedName>
    <definedName name="i" localSheetId="30" hidden="1">{#N/A,#N/A,FALSE,"Chung"}</definedName>
    <definedName name="i" localSheetId="27" hidden="1">{#N/A,#N/A,FALSE,"Chung"}</definedName>
    <definedName name="i" localSheetId="29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3" hidden="1">{#N/A,#N/A,FALSE,"Chung"}</definedName>
    <definedName name="kjh" localSheetId="25" hidden="1">{#N/A,#N/A,FALSE,"Chung"}</definedName>
    <definedName name="kjh" localSheetId="16" hidden="1">{#N/A,#N/A,FALSE,"Chung"}</definedName>
    <definedName name="kjh" localSheetId="28" hidden="1">{#N/A,#N/A,FALSE,"Chung"}</definedName>
    <definedName name="kjh" localSheetId="30" hidden="1">{#N/A,#N/A,FALSE,"Chung"}</definedName>
    <definedName name="kjh" localSheetId="27" hidden="1">{#N/A,#N/A,FALSE,"Chung"}</definedName>
    <definedName name="kjh" localSheetId="29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hidden="1">{#N/A,#N/A,FALSE,"Chung"}</definedName>
    <definedName name="kjhjfhdjkfndfndf" localSheetId="2">#REF!</definedName>
    <definedName name="kjhjfhdjkfndfndf" localSheetId="3">#REF!</definedName>
    <definedName name="kjhjfhdjkfndfndf" localSheetId="19">#REF!</definedName>
    <definedName name="kjhjfhdjkfndfndf" localSheetId="25">#REF!</definedName>
    <definedName name="kjhjfhdjkfndfndf" localSheetId="16">#REF!</definedName>
    <definedName name="kjhjfhdjkfndfndf" localSheetId="28">#REF!</definedName>
    <definedName name="kjhjfhdjkfndfndf" localSheetId="30">#REF!</definedName>
    <definedName name="kjhjfhdjkfndfndf" localSheetId="27">#REF!</definedName>
    <definedName name="kjhjfhdjkfndfndf" localSheetId="29">#REF!</definedName>
    <definedName name="kjhjfhdjkfndfndf" localSheetId="11">#REF!</definedName>
    <definedName name="kjhjfhdjkfndfndf" localSheetId="12">#REF!</definedName>
    <definedName name="kjhjfhdjkfndfndf" localSheetId="8">#REF!</definedName>
    <definedName name="kjhjfhdjkfndfndf" localSheetId="15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3" hidden="1">{"'TDTGT (theo Dphuong)'!$A$4:$F$75"}</definedName>
    <definedName name="m" localSheetId="25" hidden="1">{"'TDTGT (theo Dphuong)'!$A$4:$F$75"}</definedName>
    <definedName name="m" localSheetId="16" hidden="1">{"'TDTGT (theo Dphuong)'!$A$4:$F$75"}</definedName>
    <definedName name="m" localSheetId="28" hidden="1">{"'TDTGT (theo Dphuong)'!$A$4:$F$75"}</definedName>
    <definedName name="m" localSheetId="30" hidden="1">{"'TDTGT (theo Dphuong)'!$A$4:$F$75"}</definedName>
    <definedName name="m" localSheetId="27" hidden="1">{"'TDTGT (theo Dphuong)'!$A$4:$F$75"}</definedName>
    <definedName name="m" localSheetId="29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3">#REF!</definedName>
    <definedName name="mc" localSheetId="19">#REF!</definedName>
    <definedName name="mc" localSheetId="25">#REF!</definedName>
    <definedName name="mc" localSheetId="16">#REF!</definedName>
    <definedName name="mc" localSheetId="28">#REF!</definedName>
    <definedName name="mc" localSheetId="30">#REF!</definedName>
    <definedName name="mc" localSheetId="27">#REF!</definedName>
    <definedName name="mc" localSheetId="29">#REF!</definedName>
    <definedName name="mc" localSheetId="11">#REF!</definedName>
    <definedName name="mc" localSheetId="12">#REF!</definedName>
    <definedName name="mc" localSheetId="8">#REF!</definedName>
    <definedName name="mc" localSheetId="15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3">#REF!</definedName>
    <definedName name="nhan" localSheetId="19">#REF!</definedName>
    <definedName name="nhan" localSheetId="25">#REF!</definedName>
    <definedName name="nhan" localSheetId="16">#REF!</definedName>
    <definedName name="nhan" localSheetId="28">#REF!</definedName>
    <definedName name="nhan" localSheetId="30">#REF!</definedName>
    <definedName name="nhan" localSheetId="27">#REF!</definedName>
    <definedName name="nhan" localSheetId="29">#REF!</definedName>
    <definedName name="nhan" localSheetId="11">#REF!</definedName>
    <definedName name="nhan" localSheetId="12">#REF!</definedName>
    <definedName name="nhan" localSheetId="8">#REF!</definedName>
    <definedName name="nhan" localSheetId="15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3">#REF!</definedName>
    <definedName name="nuoc" localSheetId="19">#REF!</definedName>
    <definedName name="nuoc" localSheetId="25">#REF!</definedName>
    <definedName name="nuoc" localSheetId="16">#REF!</definedName>
    <definedName name="nuoc" localSheetId="30">#REF!</definedName>
    <definedName name="nuoc" localSheetId="29">#REF!</definedName>
    <definedName name="nuoc" localSheetId="11">#REF!</definedName>
    <definedName name="nuoc" localSheetId="12">#REF!</definedName>
    <definedName name="nuoc" localSheetId="8">#REF!</definedName>
    <definedName name="nuoc" localSheetId="15">#REF!</definedName>
    <definedName name="nuoc" localSheetId="10">#REF!</definedName>
    <definedName name="nuoc">#REF!</definedName>
    <definedName name="oanh" localSheetId="2" hidden="1">{#N/A,#N/A,FALSE,"Chung"}</definedName>
    <definedName name="oanh" localSheetId="3" hidden="1">{#N/A,#N/A,FALSE,"Chung"}</definedName>
    <definedName name="oanh" localSheetId="25" hidden="1">{#N/A,#N/A,FALSE,"Chung"}</definedName>
    <definedName name="oanh" localSheetId="16" hidden="1">{#N/A,#N/A,FALSE,"Chung"}</definedName>
    <definedName name="oanh" localSheetId="28" hidden="1">{#N/A,#N/A,FALSE,"Chung"}</definedName>
    <definedName name="oanh" localSheetId="30" hidden="1">{#N/A,#N/A,FALSE,"Chung"}</definedName>
    <definedName name="oanh" localSheetId="27" hidden="1">{#N/A,#N/A,FALSE,"Chung"}</definedName>
    <definedName name="oanh" localSheetId="29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">'Tổng quan'!$A$3:$K$58</definedName>
    <definedName name="Print_Area_MI">[6]ESTI.!$A$1:$U$52</definedName>
    <definedName name="_xlnm.Print_Titles" localSheetId="7">'2.IIPthang'!#REF!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3">#REF!</definedName>
    <definedName name="pt" localSheetId="19">#REF!</definedName>
    <definedName name="pt" localSheetId="25">#REF!</definedName>
    <definedName name="pt" localSheetId="16">#REF!</definedName>
    <definedName name="pt" localSheetId="28">#REF!</definedName>
    <definedName name="pt" localSheetId="30">#REF!</definedName>
    <definedName name="pt" localSheetId="27">#REF!</definedName>
    <definedName name="pt" localSheetId="29">#REF!</definedName>
    <definedName name="pt" localSheetId="11">#REF!</definedName>
    <definedName name="pt" localSheetId="12">#REF!</definedName>
    <definedName name="pt" localSheetId="8">#REF!</definedName>
    <definedName name="pt" localSheetId="15">#REF!</definedName>
    <definedName name="pt" localSheetId="10">#REF!</definedName>
    <definedName name="pt">#REF!</definedName>
    <definedName name="ptr" localSheetId="2">#REF!</definedName>
    <definedName name="ptr" localSheetId="3">#REF!</definedName>
    <definedName name="ptr" localSheetId="19">#REF!</definedName>
    <definedName name="ptr" localSheetId="25">#REF!</definedName>
    <definedName name="ptr" localSheetId="16">#REF!</definedName>
    <definedName name="ptr" localSheetId="28">#REF!</definedName>
    <definedName name="ptr" localSheetId="30">#REF!</definedName>
    <definedName name="ptr" localSheetId="27">#REF!</definedName>
    <definedName name="ptr" localSheetId="29">#REF!</definedName>
    <definedName name="ptr" localSheetId="11">#REF!</definedName>
    <definedName name="ptr" localSheetId="12">#REF!</definedName>
    <definedName name="ptr" localSheetId="8">#REF!</definedName>
    <definedName name="ptr" localSheetId="15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3" hidden="1">{#N/A,#N/A,FALSE,"Chung"}</definedName>
    <definedName name="qưeqwrqw" localSheetId="25" hidden="1">{#N/A,#N/A,FALSE,"Chung"}</definedName>
    <definedName name="qưeqwrqw" localSheetId="16" hidden="1">{#N/A,#N/A,FALSE,"Chung"}</definedName>
    <definedName name="qưeqwrqw" localSheetId="28" hidden="1">{#N/A,#N/A,FALSE,"Chung"}</definedName>
    <definedName name="qưeqwrqw" localSheetId="30" hidden="1">{#N/A,#N/A,FALSE,"Chung"}</definedName>
    <definedName name="qưeqwrqw" localSheetId="27" hidden="1">{#N/A,#N/A,FALSE,"Chung"}</definedName>
    <definedName name="qưeqwrqw" localSheetId="29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3">#REF!</definedName>
    <definedName name="SORT" localSheetId="19">#REF!</definedName>
    <definedName name="SORT" localSheetId="25">#REF!</definedName>
    <definedName name="SORT" localSheetId="16">#REF!</definedName>
    <definedName name="SORT" localSheetId="28">#REF!</definedName>
    <definedName name="SORT" localSheetId="30">#REF!</definedName>
    <definedName name="SORT" localSheetId="27">#REF!</definedName>
    <definedName name="SORT" localSheetId="29">#REF!</definedName>
    <definedName name="SORT" localSheetId="11">#REF!</definedName>
    <definedName name="SORT" localSheetId="12">#REF!</definedName>
    <definedName name="SORT" localSheetId="8">#REF!</definedName>
    <definedName name="SORT" localSheetId="15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3">#REF!</definedName>
    <definedName name="sss" localSheetId="19">#REF!</definedName>
    <definedName name="sss" localSheetId="25">#REF!</definedName>
    <definedName name="sss" localSheetId="16">#REF!</definedName>
    <definedName name="sss" localSheetId="28">#REF!</definedName>
    <definedName name="sss" localSheetId="30">#REF!</definedName>
    <definedName name="sss" localSheetId="27">#REF!</definedName>
    <definedName name="sss" localSheetId="29">#REF!</definedName>
    <definedName name="sss" localSheetId="11">#REF!</definedName>
    <definedName name="sss" localSheetId="12">#REF!</definedName>
    <definedName name="sss" localSheetId="8">#REF!</definedName>
    <definedName name="sss" localSheetId="15">#REF!</definedName>
    <definedName name="sss" localSheetId="10">#REF!</definedName>
    <definedName name="sss">#REF!</definedName>
    <definedName name="TBA" localSheetId="2">#REF!</definedName>
    <definedName name="TBA" localSheetId="3">#REF!</definedName>
    <definedName name="TBA" localSheetId="19">#REF!</definedName>
    <definedName name="TBA" localSheetId="25">#REF!</definedName>
    <definedName name="TBA" localSheetId="16">#REF!</definedName>
    <definedName name="TBA" localSheetId="28">#REF!</definedName>
    <definedName name="TBA" localSheetId="30">#REF!</definedName>
    <definedName name="TBA" localSheetId="27">#REF!</definedName>
    <definedName name="TBA" localSheetId="29">#REF!</definedName>
    <definedName name="TBA" localSheetId="11">#REF!</definedName>
    <definedName name="TBA" localSheetId="12">#REF!</definedName>
    <definedName name="TBA" localSheetId="8">#REF!</definedName>
    <definedName name="TBA" localSheetId="15">#REF!</definedName>
    <definedName name="TBA" localSheetId="10">#REF!</definedName>
    <definedName name="TBA">#REF!</definedName>
    <definedName name="td" localSheetId="2">#REF!</definedName>
    <definedName name="td" localSheetId="3">#REF!</definedName>
    <definedName name="td" localSheetId="19">#REF!</definedName>
    <definedName name="td" localSheetId="25">#REF!</definedName>
    <definedName name="td" localSheetId="16">#REF!</definedName>
    <definedName name="td" localSheetId="28">#REF!</definedName>
    <definedName name="td" localSheetId="30">#REF!</definedName>
    <definedName name="td" localSheetId="27">#REF!</definedName>
    <definedName name="td" localSheetId="29">#REF!</definedName>
    <definedName name="td" localSheetId="11">#REF!</definedName>
    <definedName name="td" localSheetId="12">#REF!</definedName>
    <definedName name="td" localSheetId="8">#REF!</definedName>
    <definedName name="td" localSheetId="15">#REF!</definedName>
    <definedName name="td" localSheetId="10">#REF!</definedName>
    <definedName name="td">#REF!</definedName>
    <definedName name="th_bl" localSheetId="2">#REF!</definedName>
    <definedName name="th_bl" localSheetId="3">#REF!</definedName>
    <definedName name="th_bl" localSheetId="19">#REF!</definedName>
    <definedName name="th_bl" localSheetId="25">#REF!</definedName>
    <definedName name="th_bl" localSheetId="16">#REF!</definedName>
    <definedName name="th_bl" localSheetId="28">#REF!</definedName>
    <definedName name="th_bl" localSheetId="30">#REF!</definedName>
    <definedName name="th_bl" localSheetId="27">#REF!</definedName>
    <definedName name="th_bl" localSheetId="29">#REF!</definedName>
    <definedName name="th_bl" localSheetId="11">#REF!</definedName>
    <definedName name="th_bl" localSheetId="12">#REF!</definedName>
    <definedName name="th_bl" localSheetId="8">#REF!</definedName>
    <definedName name="th_bl" localSheetId="15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3" hidden="1">{"'TDTGT (theo Dphuong)'!$A$4:$F$75"}</definedName>
    <definedName name="thanh" localSheetId="25" hidden="1">{"'TDTGT (theo Dphuong)'!$A$4:$F$75"}</definedName>
    <definedName name="thanh" localSheetId="16" hidden="1">{"'TDTGT (theo Dphuong)'!$A$4:$F$75"}</definedName>
    <definedName name="thanh" localSheetId="28" hidden="1">{"'TDTGT (theo Dphuong)'!$A$4:$F$75"}</definedName>
    <definedName name="thanh" localSheetId="30" hidden="1">{"'TDTGT (theo Dphuong)'!$A$4:$F$75"}</definedName>
    <definedName name="thanh" localSheetId="27" hidden="1">{"'TDTGT (theo Dphuong)'!$A$4:$F$75"}</definedName>
    <definedName name="thanh" localSheetId="29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3" hidden="1">{"'TDTGT (theo Dphuong)'!$A$4:$F$75"}</definedName>
    <definedName name="Tnghiep" localSheetId="25" hidden="1">{"'TDTGT (theo Dphuong)'!$A$4:$F$75"}</definedName>
    <definedName name="Tnghiep" localSheetId="16" hidden="1">{"'TDTGT (theo Dphuong)'!$A$4:$F$75"}</definedName>
    <definedName name="Tnghiep" localSheetId="28" hidden="1">{"'TDTGT (theo Dphuong)'!$A$4:$F$75"}</definedName>
    <definedName name="Tnghiep" localSheetId="30" hidden="1">{"'TDTGT (theo Dphuong)'!$A$4:$F$75"}</definedName>
    <definedName name="Tnghiep" localSheetId="27" hidden="1">{"'TDTGT (theo Dphuong)'!$A$4:$F$75"}</definedName>
    <definedName name="Tnghiep" localSheetId="29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hidden="1">{"'TDTGT (theo Dphuong)'!$A$4:$F$75"}</definedName>
    <definedName name="ttt" localSheetId="2">#REF!</definedName>
    <definedName name="ttt" localSheetId="3">#REF!</definedName>
    <definedName name="ttt" localSheetId="19">#REF!</definedName>
    <definedName name="ttt" localSheetId="25">#REF!</definedName>
    <definedName name="ttt" localSheetId="16">#REF!</definedName>
    <definedName name="ttt" localSheetId="30">#REF!</definedName>
    <definedName name="ttt" localSheetId="29">#REF!</definedName>
    <definedName name="ttt" localSheetId="11">#REF!</definedName>
    <definedName name="ttt" localSheetId="12">#REF!</definedName>
    <definedName name="ttt" localSheetId="8">#REF!</definedName>
    <definedName name="ttt" localSheetId="15">#REF!</definedName>
    <definedName name="ttt" localSheetId="10">#REF!</definedName>
    <definedName name="ttt">#REF!</definedName>
    <definedName name="vfff" localSheetId="2">#REF!</definedName>
    <definedName name="vfff" localSheetId="3">#REF!</definedName>
    <definedName name="vfff" localSheetId="19">#REF!</definedName>
    <definedName name="vfff" localSheetId="25">#REF!</definedName>
    <definedName name="vfff" localSheetId="16">#REF!</definedName>
    <definedName name="vfff" localSheetId="28">#REF!</definedName>
    <definedName name="vfff" localSheetId="30">#REF!</definedName>
    <definedName name="vfff" localSheetId="27">#REF!</definedName>
    <definedName name="vfff" localSheetId="29">#REF!</definedName>
    <definedName name="vfff" localSheetId="11">#REF!</definedName>
    <definedName name="vfff" localSheetId="12">#REF!</definedName>
    <definedName name="vfff" localSheetId="8">#REF!</definedName>
    <definedName name="vfff" localSheetId="15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3" hidden="1">{"'TDTGT (theo Dphuong)'!$A$4:$F$75"}</definedName>
    <definedName name="vv" localSheetId="25" hidden="1">{"'TDTGT (theo Dphuong)'!$A$4:$F$75"}</definedName>
    <definedName name="vv" localSheetId="16" hidden="1">{"'TDTGT (theo Dphuong)'!$A$4:$F$75"}</definedName>
    <definedName name="vv" localSheetId="28" hidden="1">{"'TDTGT (theo Dphuong)'!$A$4:$F$75"}</definedName>
    <definedName name="vv" localSheetId="30" hidden="1">{"'TDTGT (theo Dphuong)'!$A$4:$F$75"}</definedName>
    <definedName name="vv" localSheetId="27" hidden="1">{"'TDTGT (theo Dphuong)'!$A$4:$F$75"}</definedName>
    <definedName name="vv" localSheetId="29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3" hidden="1">{#N/A,#N/A,FALSE,"Chung"}</definedName>
    <definedName name="wrn.thu." localSheetId="25" hidden="1">{#N/A,#N/A,FALSE,"Chung"}</definedName>
    <definedName name="wrn.thu." localSheetId="16" hidden="1">{#N/A,#N/A,FALSE,"Chung"}</definedName>
    <definedName name="wrn.thu." localSheetId="28" hidden="1">{#N/A,#N/A,FALSE,"Chung"}</definedName>
    <definedName name="wrn.thu." localSheetId="30" hidden="1">{#N/A,#N/A,FALSE,"Chung"}</definedName>
    <definedName name="wrn.thu." localSheetId="27" hidden="1">{#N/A,#N/A,FALSE,"Chung"}</definedName>
    <definedName name="wrn.thu." localSheetId="29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3">#REF!</definedName>
    <definedName name="ZYX" localSheetId="19">#REF!</definedName>
    <definedName name="ZYX" localSheetId="25">#REF!</definedName>
    <definedName name="ZYX" localSheetId="16">#REF!</definedName>
    <definedName name="ZYX" localSheetId="28">#REF!</definedName>
    <definedName name="ZYX" localSheetId="30">#REF!</definedName>
    <definedName name="ZYX" localSheetId="27">#REF!</definedName>
    <definedName name="ZYX" localSheetId="29">#REF!</definedName>
    <definedName name="ZYX" localSheetId="11">#REF!</definedName>
    <definedName name="ZYX" localSheetId="12">#REF!</definedName>
    <definedName name="ZYX" localSheetId="8">#REF!</definedName>
    <definedName name="ZYX" localSheetId="15">#REF!</definedName>
    <definedName name="ZYX" localSheetId="10">#REF!</definedName>
    <definedName name="ZYX">#REF!</definedName>
    <definedName name="ZZZ" localSheetId="2">#REF!</definedName>
    <definedName name="ZZZ" localSheetId="3">#REF!</definedName>
    <definedName name="ZZZ" localSheetId="19">#REF!</definedName>
    <definedName name="ZZZ" localSheetId="25">#REF!</definedName>
    <definedName name="ZZZ" localSheetId="16">#REF!</definedName>
    <definedName name="ZZZ" localSheetId="28">#REF!</definedName>
    <definedName name="ZZZ" localSheetId="30">#REF!</definedName>
    <definedName name="ZZZ" localSheetId="27">#REF!</definedName>
    <definedName name="ZZZ" localSheetId="29">#REF!</definedName>
    <definedName name="ZZZ" localSheetId="11">#REF!</definedName>
    <definedName name="ZZZ" localSheetId="12">#REF!</definedName>
    <definedName name="ZZZ" localSheetId="8">#REF!</definedName>
    <definedName name="ZZZ" localSheetId="15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J17" i="62" l="1"/>
  <c r="H9" i="52"/>
  <c r="H10" i="52"/>
  <c r="H11" i="52"/>
  <c r="H12" i="52"/>
  <c r="H13" i="52"/>
  <c r="H14" i="52"/>
  <c r="H15" i="52"/>
  <c r="H7" i="52"/>
  <c r="H8" i="52"/>
  <c r="H6" i="52"/>
  <c r="G16" i="89" l="1"/>
  <c r="J16" i="89"/>
  <c r="K16" i="89"/>
  <c r="H16" i="89"/>
  <c r="J23" i="89"/>
  <c r="K23" i="89"/>
  <c r="I23" i="89"/>
  <c r="J22" i="89"/>
  <c r="K22" i="89"/>
  <c r="I22" i="89"/>
  <c r="K21" i="89"/>
  <c r="J21" i="89"/>
  <c r="I21" i="89"/>
  <c r="K20" i="89"/>
  <c r="J20" i="89"/>
  <c r="I20" i="89"/>
  <c r="K19" i="89"/>
  <c r="J19" i="89"/>
  <c r="I19" i="89"/>
  <c r="K14" i="89"/>
  <c r="H14" i="89"/>
  <c r="D7" i="86" l="1"/>
  <c r="D8" i="86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D22" i="86"/>
  <c r="D23" i="86"/>
  <c r="D24" i="86"/>
  <c r="D25" i="86"/>
  <c r="D26" i="86"/>
  <c r="D27" i="86"/>
  <c r="F33" i="62"/>
  <c r="H17" i="89" s="1"/>
  <c r="E33" i="62"/>
  <c r="G17" i="89" s="1"/>
  <c r="C33" i="62"/>
  <c r="F14" i="62"/>
  <c r="H15" i="89" s="1"/>
  <c r="E14" i="62"/>
  <c r="G15" i="89" s="1"/>
  <c r="C14" i="62"/>
  <c r="G14" i="62" s="1"/>
  <c r="J15" i="89" s="1"/>
  <c r="G33" i="62" l="1"/>
  <c r="J17" i="89" s="1"/>
  <c r="H14" i="62"/>
  <c r="K15" i="89" s="1"/>
  <c r="H33" i="62"/>
  <c r="K17" i="89" s="1"/>
  <c r="J16" i="59" l="1"/>
  <c r="J15" i="59"/>
  <c r="K11" i="89" l="1"/>
  <c r="K10" i="89"/>
  <c r="K8" i="89"/>
  <c r="K9" i="89"/>
  <c r="K7" i="89"/>
  <c r="K6" i="89"/>
  <c r="H11" i="89"/>
  <c r="H10" i="89"/>
  <c r="H8" i="89"/>
  <c r="H9" i="89"/>
  <c r="H7" i="89"/>
  <c r="H6" i="89"/>
  <c r="J25" i="89"/>
  <c r="K25" i="89"/>
  <c r="I25" i="89"/>
  <c r="J24" i="89"/>
  <c r="I24" i="89"/>
  <c r="J27" i="89"/>
  <c r="K27" i="89"/>
  <c r="J28" i="89"/>
  <c r="K28" i="89"/>
  <c r="J29" i="89"/>
  <c r="K29" i="89"/>
  <c r="J30" i="89"/>
  <c r="K30" i="89"/>
  <c r="J31" i="89"/>
  <c r="K31" i="89"/>
  <c r="K26" i="89"/>
  <c r="J26" i="89"/>
  <c r="I27" i="89"/>
  <c r="I28" i="89"/>
  <c r="I29" i="89"/>
  <c r="I30" i="89"/>
  <c r="I31" i="89"/>
  <c r="I26" i="89"/>
  <c r="H26" i="89"/>
  <c r="H27" i="89"/>
  <c r="H28" i="89"/>
  <c r="H29" i="89"/>
  <c r="H30" i="89"/>
  <c r="H31" i="89"/>
  <c r="G27" i="89"/>
  <c r="G28" i="89"/>
  <c r="G29" i="89"/>
  <c r="G30" i="89"/>
  <c r="G31" i="89"/>
  <c r="G26" i="89"/>
  <c r="K58" i="89"/>
  <c r="J58" i="89"/>
  <c r="I58" i="89"/>
  <c r="K57" i="89"/>
  <c r="H57" i="89"/>
  <c r="K56" i="89"/>
  <c r="H56" i="89"/>
  <c r="K55" i="89" l="1"/>
  <c r="K54" i="89"/>
  <c r="K53" i="89"/>
  <c r="H54" i="89"/>
  <c r="H53" i="89"/>
  <c r="H51" i="89"/>
  <c r="K50" i="89"/>
  <c r="H50" i="89"/>
  <c r="K49" i="89"/>
  <c r="K48" i="89"/>
  <c r="K46" i="89"/>
  <c r="K45" i="89"/>
  <c r="H49" i="89"/>
  <c r="H48" i="89"/>
  <c r="H46" i="89"/>
  <c r="H45" i="89"/>
  <c r="K37" i="89"/>
  <c r="K36" i="89"/>
  <c r="K34" i="89"/>
  <c r="K42" i="89"/>
  <c r="K41" i="89"/>
  <c r="K40" i="89"/>
  <c r="K39" i="89"/>
  <c r="H42" i="89"/>
  <c r="H41" i="89"/>
  <c r="H40" i="89"/>
  <c r="H39" i="89"/>
  <c r="H37" i="89"/>
  <c r="H36" i="89"/>
  <c r="H35" i="89"/>
  <c r="H34" i="89"/>
  <c r="K32" i="89"/>
  <c r="J32" i="89"/>
  <c r="H32" i="89"/>
  <c r="G32" i="89"/>
  <c r="J9" i="59"/>
  <c r="E9" i="86" l="1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8" i="86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8" i="87"/>
  <c r="D8" i="87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28" i="87"/>
  <c r="D7" i="87"/>
  <c r="K51" i="89" s="1"/>
  <c r="E58" i="89"/>
  <c r="D58" i="89"/>
  <c r="E57" i="89"/>
  <c r="D57" i="89"/>
  <c r="E56" i="89"/>
  <c r="D56" i="89"/>
  <c r="E55" i="89"/>
  <c r="D55" i="89"/>
  <c r="E54" i="89"/>
  <c r="D54" i="89"/>
  <c r="E53" i="89"/>
  <c r="D53" i="89"/>
  <c r="E52" i="89"/>
  <c r="D52" i="89"/>
  <c r="M51" i="89"/>
  <c r="E51" i="89"/>
  <c r="D51" i="89"/>
  <c r="M50" i="89"/>
  <c r="E50" i="89"/>
  <c r="D50" i="89"/>
  <c r="M49" i="89"/>
  <c r="E49" i="89"/>
  <c r="D49" i="89"/>
  <c r="E48" i="89"/>
  <c r="D48" i="89"/>
  <c r="E47" i="89"/>
  <c r="D47" i="89"/>
  <c r="M46" i="89"/>
  <c r="E46" i="89"/>
  <c r="D46" i="89"/>
  <c r="E45" i="89"/>
  <c r="D45" i="89"/>
  <c r="E43" i="89"/>
  <c r="D43" i="89"/>
  <c r="E42" i="89"/>
  <c r="D42" i="89"/>
  <c r="E41" i="89"/>
  <c r="D41" i="89"/>
  <c r="E40" i="89"/>
  <c r="D40" i="89"/>
  <c r="E39" i="89"/>
  <c r="D39" i="89"/>
  <c r="E37" i="89"/>
  <c r="D37" i="89"/>
  <c r="K35" i="89"/>
  <c r="I32" i="89"/>
  <c r="E32" i="89"/>
  <c r="D32" i="89"/>
  <c r="E31" i="89"/>
  <c r="D31" i="89"/>
  <c r="E30" i="89"/>
  <c r="D30" i="89"/>
  <c r="E29" i="89"/>
  <c r="D29" i="89"/>
  <c r="E28" i="89"/>
  <c r="D28" i="89"/>
  <c r="E27" i="89"/>
  <c r="D27" i="89"/>
  <c r="E26" i="89"/>
  <c r="D26" i="89"/>
  <c r="E23" i="89"/>
  <c r="D23" i="89"/>
  <c r="E22" i="89"/>
  <c r="D22" i="89"/>
  <c r="E21" i="89"/>
  <c r="D21" i="89"/>
  <c r="E20" i="89"/>
  <c r="D20" i="89"/>
  <c r="E18" i="89"/>
  <c r="D18" i="89"/>
  <c r="E17" i="89"/>
  <c r="D17" i="89"/>
  <c r="E16" i="89"/>
  <c r="D16" i="89"/>
  <c r="E15" i="89"/>
  <c r="D15" i="89"/>
  <c r="G14" i="89"/>
  <c r="E14" i="89"/>
  <c r="D14" i="89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C20" i="74" s="1"/>
  <c r="E21" i="74"/>
  <c r="D21" i="74"/>
  <c r="C21" i="74"/>
  <c r="D20" i="74" l="1"/>
  <c r="E20" i="74"/>
  <c r="F24" i="87"/>
  <c r="F22" i="87"/>
  <c r="F21" i="87"/>
  <c r="F20" i="87"/>
  <c r="F19" i="87"/>
  <c r="F18" i="87"/>
  <c r="F17" i="87"/>
  <c r="F16" i="87"/>
  <c r="F15" i="87"/>
  <c r="F14" i="87"/>
  <c r="F13" i="87"/>
  <c r="F12" i="87"/>
  <c r="F11" i="87"/>
  <c r="F10" i="87"/>
  <c r="F8" i="87"/>
  <c r="F29" i="86"/>
  <c r="F28" i="86"/>
  <c r="F27" i="86"/>
  <c r="F26" i="86"/>
  <c r="F25" i="86"/>
  <c r="F24" i="86"/>
  <c r="F23" i="86"/>
  <c r="F22" i="86"/>
  <c r="F21" i="86"/>
  <c r="F20" i="86"/>
  <c r="F19" i="86"/>
  <c r="F18" i="86"/>
  <c r="F17" i="86"/>
  <c r="F16" i="86"/>
  <c r="F15" i="86"/>
  <c r="F14" i="86"/>
  <c r="F13" i="86"/>
  <c r="F12" i="86"/>
  <c r="F11" i="86"/>
  <c r="F10" i="86"/>
  <c r="F9" i="86"/>
  <c r="F8" i="86"/>
  <c r="K28" i="33" l="1"/>
  <c r="J28" i="33" s="1"/>
  <c r="K26" i="33"/>
  <c r="J26" i="33" s="1"/>
  <c r="K25" i="33"/>
  <c r="J25" i="33" s="1"/>
  <c r="K23" i="33"/>
  <c r="J23" i="33" s="1"/>
  <c r="K21" i="33"/>
  <c r="J21" i="33" s="1"/>
  <c r="K20" i="33"/>
  <c r="J20" i="33" s="1"/>
  <c r="K17" i="33"/>
  <c r="J17" i="33" s="1"/>
  <c r="K15" i="33"/>
  <c r="J15" i="33" s="1"/>
  <c r="K14" i="33"/>
  <c r="J14" i="33" s="1"/>
  <c r="K12" i="33"/>
  <c r="J12" i="33" s="1"/>
  <c r="K10" i="33"/>
  <c r="J10" i="33" s="1"/>
  <c r="K9" i="33"/>
  <c r="J9" i="33" s="1"/>
  <c r="J21" i="48"/>
  <c r="J20" i="48"/>
  <c r="J19" i="48"/>
  <c r="J18" i="48"/>
  <c r="J17" i="48"/>
  <c r="J16" i="48"/>
  <c r="J15" i="48"/>
  <c r="J14" i="48"/>
  <c r="J13" i="48"/>
  <c r="J12" i="48"/>
  <c r="J11" i="48"/>
  <c r="J10" i="48"/>
  <c r="J8" i="48"/>
</calcChain>
</file>

<file path=xl/sharedStrings.xml><?xml version="1.0" encoding="utf-8"?>
<sst xmlns="http://schemas.openxmlformats.org/spreadsheetml/2006/main" count="1356" uniqueCount="660">
  <si>
    <t>Khai khoáng</t>
  </si>
  <si>
    <t>TỔNG SỐ</t>
  </si>
  <si>
    <t>Thực hiện</t>
  </si>
  <si>
    <t>so với cùng kỳ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</si>
  <si>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</si>
  <si>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</si>
  <si>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</si>
  <si>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</si>
  <si>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</si>
  <si>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</si>
  <si>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</si>
  <si>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</si>
  <si>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quý II</t>
  </si>
  <si>
    <t>CHỈ SỐ GIÁ TIÊU DÙNG</t>
  </si>
  <si>
    <t>CHỈ SỐ GIÁ VÀNG</t>
  </si>
  <si>
    <t>CHỈ SỐ GIÁ ĐÔ LA MỸ</t>
  </si>
  <si>
    <t>Quý II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</si>
  <si>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</si>
  <si>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</si>
  <si>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</si>
  <si>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</si>
  <si>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</si>
  <si>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</si>
  <si>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</si>
  <si>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</si>
  <si>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</si>
  <si>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</si>
  <si>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</si>
  <si>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</si>
  <si>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</si>
  <si>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</si>
  <si>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</si>
  <si>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</si>
  <si>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</si>
  <si>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</si>
  <si>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</si>
  <si>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</si>
  <si>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</si>
  <si>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</si>
  <si>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</si>
  <si>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</si>
  <si>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</si>
  <si>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</si>
  <si>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</si>
  <si>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</si>
  <si>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</si>
  <si>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</si>
  <si>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</si>
  <si>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</si>
  <si>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</si>
  <si>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</si>
  <si>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</si>
  <si>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</si>
  <si>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</si>
  <si>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</si>
  <si>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</si>
  <si>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6 tháng</t>
  </si>
  <si>
    <t>Ước tính quý II</t>
  </si>
  <si>
    <t>tháng 6</t>
  </si>
  <si>
    <t>Tháng 6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</si>
  <si>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</si>
  <si>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</si>
  <si>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</si>
  <si>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</si>
  <si>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</si>
  <si>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</si>
  <si>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</si>
  <si>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</si>
  <si>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</si>
  <si>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</si>
  <si>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</si>
  <si>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</si>
  <si>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</si>
  <si>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</si>
  <si>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</si>
  <si>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</si>
  <si>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</si>
  <si>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</si>
  <si>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</si>
  <si>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</si>
  <si>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</si>
  <si>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</si>
  <si>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</si>
  <si>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</si>
  <si>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</si>
  <si>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</si>
  <si>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</si>
  <si>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</si>
  <si>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</si>
  <si>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</si>
  <si>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</si>
  <si>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</si>
  <si>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</si>
  <si>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</si>
  <si>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</si>
  <si>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</si>
  <si>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</si>
  <si>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</si>
  <si>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</si>
  <si>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</si>
  <si>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</si>
  <si>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</si>
  <si>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</si>
  <si>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</si>
  <si>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</si>
  <si>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</si>
  <si>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</si>
  <si>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</si>
  <si>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</si>
  <si>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</si>
  <si>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</si>
  <si>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</si>
  <si>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</si>
  <si>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</si>
  <si>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</si>
  <si>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</si>
  <si>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</si>
  <si>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</si>
  <si>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</si>
  <si>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</si>
  <si>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</si>
  <si>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</si>
  <si>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</si>
  <si>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</si>
  <si>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</si>
  <si>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</si>
  <si>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</si>
  <si>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</si>
  <si>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</si>
  <si>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</si>
  <si>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</si>
  <si>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</si>
  <si>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</si>
  <si>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</si>
  <si>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</si>
  <si>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</si>
  <si>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</si>
  <si>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</si>
  <si>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</si>
  <si>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</si>
  <si>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</si>
  <si>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</si>
  <si>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</si>
  <si>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</si>
  <si>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</si>
  <si>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</si>
  <si>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</si>
  <si>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</si>
  <si>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</si>
  <si>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</si>
  <si>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</si>
  <si>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</si>
  <si>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</si>
  <si>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</si>
  <si>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</si>
  <si>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</si>
  <si>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</si>
  <si>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</si>
  <si>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</si>
  <si>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</si>
  <si>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</si>
  <si>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</si>
  <si>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</si>
  <si>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</si>
  <si>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</si>
  <si>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</si>
  <si>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</si>
  <si>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</si>
  <si>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</si>
  <si>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</si>
  <si>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</si>
  <si>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</si>
  <si>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</si>
  <si>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</si>
  <si>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</si>
  <si>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</si>
  <si>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</si>
  <si>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</si>
  <si>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</si>
  <si>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</si>
  <si>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</si>
  <si>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</si>
  <si>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</si>
  <si>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</si>
  <si>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</si>
  <si>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</si>
  <si>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</si>
  <si>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</si>
  <si>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</si>
  <si>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</si>
  <si>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</si>
  <si>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</si>
  <si>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</si>
  <si>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</si>
  <si>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</si>
  <si>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</si>
  <si>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</si>
  <si>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</si>
  <si>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</si>
  <si>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</si>
  <si>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</si>
  <si>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</si>
  <si>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</si>
  <si>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</si>
  <si>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</si>
  <si>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</si>
  <si>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</si>
  <si>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</si>
  <si>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</si>
  <si>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</si>
  <si>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</si>
  <si>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</si>
  <si>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</si>
  <si>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</si>
  <si>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</si>
  <si>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</si>
  <si>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</si>
  <si>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</si>
  <si>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</si>
  <si>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</si>
  <si>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</si>
  <si>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</si>
  <si>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</si>
  <si>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</si>
  <si>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</si>
  <si>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</si>
  <si>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</si>
  <si>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</si>
  <si>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</si>
  <si>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</si>
  <si>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</si>
  <si>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</si>
  <si>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</si>
  <si>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</si>
  <si>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</si>
  <si>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</si>
  <si>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</si>
  <si>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</si>
  <si>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</si>
  <si>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</si>
  <si>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</si>
  <si>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</si>
  <si>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</si>
  <si>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</si>
  <si>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</si>
  <si>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</si>
  <si>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</si>
  <si>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</si>
  <si>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</si>
  <si>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</si>
  <si>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</si>
  <si>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</si>
  <si>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</si>
  <si>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</si>
  <si>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</si>
  <si>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</si>
  <si>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</si>
  <si>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</si>
  <si>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</si>
  <si>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</si>
  <si>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</si>
  <si>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</si>
  <si>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</si>
  <si>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</si>
  <si>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</si>
  <si>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</si>
  <si>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</si>
  <si>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</si>
  <si>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</si>
  <si>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</si>
  <si>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</si>
  <si>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</si>
  <si>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</si>
  <si>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</si>
  <si>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</si>
  <si>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</si>
  <si>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</si>
  <si>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</si>
  <si>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</si>
  <si>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</si>
  <si>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</si>
  <si>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</si>
  <si>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</si>
  <si>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</si>
  <si>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</si>
  <si>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</si>
  <si>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</si>
  <si>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</si>
  <si>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</si>
  <si>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</si>
  <si>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</si>
  <si>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</si>
  <si>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</si>
  <si>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</si>
  <si>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</si>
  <si>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</si>
  <si>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</si>
  <si>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</si>
  <si>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</si>
  <si>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</si>
  <si>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4. KẾT QUẢ SẢN XUẤT LÂM NGHIỆP</t>
  </si>
  <si>
    <t>17. DOANH THU VẬN TẢI, KHO BÃI VÀ DỊCH VỤ HỖ TRỢ VẬN TẢI</t>
  </si>
  <si>
    <t>5. SẢN LƯỢNG THỦY SẢN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</si>
  <si>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</si>
  <si>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</si>
  <si>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</si>
  <si>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</si>
  <si>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</si>
  <si>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</si>
  <si>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</si>
  <si>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</si>
  <si>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</si>
  <si>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</si>
  <si>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</si>
  <si>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</si>
  <si>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</si>
  <si>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</si>
  <si>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</si>
  <si>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</si>
  <si>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</si>
  <si>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</si>
  <si>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</si>
  <si>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</si>
  <si>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</si>
  <si>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</si>
  <si>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</si>
  <si>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</si>
  <si>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</si>
  <si>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</si>
  <si>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</si>
  <si>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</si>
  <si>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</si>
  <si>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</si>
  <si>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</si>
  <si>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</si>
  <si>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</si>
  <si>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</si>
  <si>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</si>
  <si>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</si>
  <si>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</si>
  <si>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So với cùng kỳ (%)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</si>
  <si>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</si>
  <si>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</si>
  <si>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</si>
  <si>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</si>
  <si>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</si>
  <si>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</si>
  <si>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</si>
  <si>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</si>
  <si>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</si>
  <si>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</si>
  <si>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</si>
  <si>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</si>
  <si>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</si>
  <si>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</si>
  <si>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3. SẢN PHẨM CHĂN NUÔI 6 THÁNG ĐẦU NĂM 2024</t>
  </si>
  <si>
    <t>Số doanh 
nghiệp
(doanh nghiệp)</t>
  </si>
  <si>
    <t>Số doanh 
nghiệp</t>
  </si>
  <si>
    <t xml:space="preserve">Số lao động đăng ký </t>
  </si>
  <si>
    <t>Lũy kế</t>
  </si>
  <si>
    <t>ĐVT: Triệu đồng; %</t>
  </si>
  <si>
    <t>4. Bưu chính chuyển phát</t>
  </si>
  <si>
    <t>CÁC QUÝ NĂM 2024</t>
  </si>
  <si>
    <t>năm 2024 so</t>
  </si>
  <si>
    <t>19. VẬN TẢI HÀNH KHÁCH VÀ HÀNG HÓA CÁC QUÝ NĂM 2024</t>
  </si>
  <si>
    <t>Thu NSNN</t>
  </si>
  <si>
    <t>Lũy kế đến tháng báo cáo so với cùng kỳ năm trước</t>
  </si>
  <si>
    <t>Cơ cấu kỳ báo cáo</t>
  </si>
  <si>
    <t>Chi NSNN</t>
  </si>
  <si>
    <t xml:space="preserve">Lũy kế </t>
  </si>
  <si>
    <t xml:space="preserve">năm 2024 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</si>
  <si>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</si>
  <si>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</si>
  <si>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</si>
  <si>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</si>
  <si>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</si>
  <si>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</si>
  <si>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</si>
  <si>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</si>
  <si>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Tháng 12 năm 2023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</si>
  <si>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</si>
  <si>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</si>
  <si>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</si>
  <si>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</si>
  <si>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</si>
  <si>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</si>
  <si>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</si>
  <si>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</si>
  <si>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</si>
  <si>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</si>
  <si>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</si>
  <si>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</si>
  <si>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</si>
  <si>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</si>
  <si>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</si>
  <si>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</si>
  <si>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1. TỔNG SẢN PHẨM TRÊN ĐỊA BÀN (GRDP) TỈNH 6 THÁNG ĐẦU NĂM 2024</t>
  </si>
  <si>
    <t>ĐVT: Tấn; %</t>
  </si>
  <si>
    <t>9. SẢN LƯỢNG MỘT SỐ SẢN PHẨM CÔNG NGHIỆP CHỦ YẾU CÁC QUÝ NĂM 2024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</si>
  <si>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</si>
  <si>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</si>
  <si>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</si>
  <si>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</si>
  <si>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</si>
  <si>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</si>
  <si>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</si>
  <si>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</si>
  <si>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</si>
  <si>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</si>
  <si>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</si>
  <si>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</si>
  <si>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</si>
  <si>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</si>
  <si>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</si>
  <si>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</si>
  <si>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</si>
  <si>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Kim ngạch nhập khẩu</t>
  </si>
  <si>
    <t>Lũy kế từ đầu năm đến tháng báo cáo so với cùng kỳ năm trước</t>
  </si>
  <si>
    <t>Máy vi tính, hàng điện tử và linh kiện</t>
  </si>
  <si>
    <t>Điện thoại và linh kiện</t>
  </si>
  <si>
    <t>Kim ngạch xuất khẩu</t>
  </si>
  <si>
    <t>Thực hiện tại thời điểm 31/12/2023</t>
  </si>
  <si>
    <t>Số dư huy động vốn của TCTD</t>
  </si>
  <si>
    <t>126.220</t>
  </si>
  <si>
    <t>Phân theo loại tiền tệ</t>
  </si>
  <si>
    <t>- VNĐ</t>
  </si>
  <si>
    <t>115.284</t>
  </si>
  <si>
    <t>- Ngoại tệ</t>
  </si>
  <si>
    <t>10.936</t>
  </si>
  <si>
    <t>Phân theo kỳ hạn</t>
  </si>
  <si>
    <t>- Dưới 12 tháng</t>
  </si>
  <si>
    <t>79.068</t>
  </si>
  <si>
    <t>- Từ 12 tháng trở lên</t>
  </si>
  <si>
    <t>47.152</t>
  </si>
  <si>
    <t>Phân theo loại hình kinh tế</t>
  </si>
  <si>
    <t>- Tổ chức kinh tế</t>
  </si>
  <si>
    <t>42.318</t>
  </si>
  <si>
    <t>- Tiền gửi dân cư</t>
  </si>
  <si>
    <t>83.902</t>
  </si>
  <si>
    <t>Dư nợ của TCTD</t>
  </si>
  <si>
    <t>128.162</t>
  </si>
  <si>
    <t>128.161</t>
  </si>
  <si>
    <t>125.709</t>
  </si>
  <si>
    <t>2.452</t>
  </si>
  <si>
    <t>- Ngắn hạn</t>
  </si>
  <si>
    <t>92.843</t>
  </si>
  <si>
    <t>- Trung hạn</t>
  </si>
  <si>
    <t>21.464</t>
  </si>
  <si>
    <t>- Dài hạn</t>
  </si>
  <si>
    <t>13.854</t>
  </si>
  <si>
    <t>- DN nhà nước</t>
  </si>
  <si>
    <t>- DNTN, công ty TNHH, công ty cổ phần</t>
  </si>
  <si>
    <t>- DN FDI</t>
  </si>
  <si>
    <t>- Cá nhân, hộ kinh doanh cá thể</t>
  </si>
  <si>
    <t>74.916</t>
  </si>
  <si>
    <t>- Khác</t>
  </si>
  <si>
    <t>253</t>
  </si>
  <si>
    <t>Nợ xấu</t>
  </si>
  <si>
    <t/>
  </si>
  <si>
    <t>Tỷ lệ nợ xấu (%)</t>
  </si>
  <si>
    <t>0,68</t>
  </si>
  <si>
    <t>Xử lý nợ xấu (6 tháng và 1 năm)</t>
  </si>
  <si>
    <t>Đơn vị tính</t>
  </si>
  <si>
    <t xml:space="preserve">28. VỐN ĐẦU TƯ THỰC HIỆN TỪ NGUỒN NGÂN SÁCH NHÀ NƯỚC </t>
  </si>
  <si>
    <t>26. VỐN ĐẦU TƯ THỰC HIỆN TRÊN ĐỊA BÀN TỈNH THEO GIÁ HIỆN HÀNH</t>
  </si>
  <si>
    <t>15. DOANH THU BÁN LẺ HÀNG HÓA CÁC QUÝ NĂM 2024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</si>
  <si>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</si>
  <si>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</si>
  <si>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</si>
  <si>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</si>
  <si>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</si>
  <si>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</si>
  <si>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</si>
  <si>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</si>
  <si>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</si>
  <si>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</si>
  <si>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</si>
  <si>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</si>
  <si>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</si>
  <si>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 xml:space="preserve">  </t>
  </si>
  <si>
    <t>- Lúa</t>
  </si>
  <si>
    <t>- Ngô</t>
  </si>
  <si>
    <t>- Rau các loại</t>
  </si>
  <si>
    <t>ĐVT: Triệu đồng; %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</si>
  <si>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</si>
  <si>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</si>
  <si>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</si>
  <si>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</si>
  <si>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</si>
  <si>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máy thương phẩm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</si>
  <si>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</si>
  <si>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</si>
  <si>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</si>
  <si>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</si>
  <si>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</si>
  <si>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</si>
  <si>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</si>
  <si>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</si>
  <si>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</si>
  <si>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Nhóm, tên chỉ tiêu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</si>
  <si>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</si>
  <si>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</si>
  <si>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</si>
  <si>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</si>
  <si>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</si>
  <si>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</si>
  <si>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</si>
  <si>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</si>
  <si>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</si>
  <si>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II. PHÁT TRIỂN KINH TẾ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</si>
  <si>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</si>
  <si>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</si>
  <si>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</si>
  <si>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</si>
  <si>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</si>
  <si>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</si>
  <si>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</si>
  <si>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</si>
  <si>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</si>
  <si>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</si>
  <si>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</si>
  <si>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</si>
  <si>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</si>
  <si>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2.2. Chỉ số tiêu thụ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</si>
  <si>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</si>
  <si>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</si>
  <si>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</si>
  <si>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</si>
  <si>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</si>
  <si>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</si>
  <si>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</si>
  <si>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</si>
  <si>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III. CÁC CHỈ TIẾU CÂN ĐỐI VĨ MÔ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</si>
  <si>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</si>
  <si>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</si>
  <si>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</si>
  <si>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</si>
  <si>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</si>
  <si>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</si>
  <si>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1.4. Số doanh nghiệp quay trở lại hoạt động</t>
  </si>
  <si>
    <t>1.2. Số doanh nghiệp tạm ngừng hoạt động</t>
  </si>
  <si>
    <t>T0306</t>
  </si>
  <si>
    <t>1.3. Số doanh nghiệp giải thể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</si>
  <si>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</si>
  <si>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</si>
  <si>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</si>
  <si>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</si>
  <si>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</si>
  <si>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</si>
  <si>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</si>
  <si>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Số dư huy động vốn của tổ chức tín dụng, chi nhánh ngân hàng nước ngoài so với thời điểm 31/12/2023</t>
  </si>
  <si>
    <t>T0701</t>
  </si>
  <si>
    <t>Dư nợ tín dụng của các tổ chức tín dụng, chi nhánh ngân hàng nước ngoài so với thời điểm 31/12/2023</t>
  </si>
  <si>
    <t>T0702</t>
  </si>
  <si>
    <t>T1101</t>
  </si>
  <si>
    <t>Diện tích rừng trồng mới tập trung (ha)</t>
  </si>
  <si>
    <t>3.1. Thu hút đầu tư DDI</t>
  </si>
  <si>
    <t>3.2. Thu hút đầu tư FDI</t>
  </si>
  <si>
    <t>1. Vốn đầu tư thực hiện trên địa bàn</t>
  </si>
  <si>
    <t>Năm 2024</t>
  </si>
  <si>
    <t xml:space="preserve">Tỷ lệ nợ xấu </t>
  </si>
  <si>
    <t xml:space="preserve">30. CHỈ SỐ GIÁ NÔNG, LÂM NGHIỆP, THỦY SẢN VÀ CÔNG NGHIỆP </t>
  </si>
  <si>
    <t>Tháng 6/2024 so với</t>
  </si>
  <si>
    <t>Cùng kỳ năm trước</t>
  </si>
  <si>
    <t>Tháng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</si>
  <si>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</si>
  <si>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</si>
  <si>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</si>
  <si>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</si>
  <si>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</si>
  <si>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</si>
  <si>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</si>
  <si>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</si>
  <si>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</si>
  <si>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</si>
  <si>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</si>
  <si>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</si>
  <si>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</si>
  <si>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</si>
  <si>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- Khoai lang</t>
  </si>
  <si>
    <t>- Đậu tương</t>
  </si>
  <si>
    <t>- Lạc</t>
  </si>
  <si>
    <t xml:space="preserve">- Cây trồng khác </t>
  </si>
  <si>
    <t>Tháng 7</t>
  </si>
  <si>
    <t>Lũy kế 7 tháng</t>
  </si>
  <si>
    <r>
      <t xml:space="preserve"> I. Tiến độ gieo trồng theo vụ </t>
    </r>
    <r>
      <rPr>
        <b/>
        <i/>
        <sz val="12"/>
        <rFont val="Times New Roman"/>
        <family val="1"/>
      </rPr>
      <t>(đến ngày 15/7/2024)</t>
    </r>
  </si>
  <si>
    <t>Cộng dồn đến tháng 7</t>
  </si>
  <si>
    <t>Tháng 6/2024 so với cùng kỳ năm trước</t>
  </si>
  <si>
    <t>Tháng 7/2024</t>
  </si>
  <si>
    <t>Lũy kế 7 tháng năm 2024 so với cùng kỳ</t>
  </si>
  <si>
    <t>Thực hiện tháng 6 năm 2024</t>
  </si>
  <si>
    <t>Ước tính tháng 7 năm 2024</t>
  </si>
  <si>
    <t>Lũy kế
7 tháng năm 2024</t>
  </si>
  <si>
    <t>Tháng 7 năm 2024 so với
cùng kỳ năm trước (%)</t>
  </si>
  <si>
    <t>Ước tính tháng 7/2024</t>
  </si>
  <si>
    <t>Tháng 6/2024 so với cùng kỳ</t>
  </si>
  <si>
    <t>Chỉ số lũy kế đến hết T7/2024 so với cùng kỳ năm trước</t>
  </si>
  <si>
    <t>Số liệu tình hình đăng ký doanh nghiệp lấy từ nguồn số liệu Sở Kế hoạch và Đầu tư tỉnh Vĩnh Phúc đến ngày 15/7/2024.</t>
  </si>
  <si>
    <t>tháng 7</t>
  </si>
  <si>
    <t>7 tháng</t>
  </si>
  <si>
    <t>Thực hiện
tháng 6
năm
2024</t>
  </si>
  <si>
    <t>Ước tính 
tháng 7
năm
2024</t>
  </si>
  <si>
    <t>Lũy kế
7 tháng
năm
2024</t>
  </si>
  <si>
    <t>Tháng 7 năm 2024 so với cùng kỳ
năm trước</t>
  </si>
  <si>
    <t>7 tháng năm 2024 so với cùng kỳ
năm trước</t>
  </si>
  <si>
    <t>Lũy kế 
7 tháng
năm
2024</t>
  </si>
  <si>
    <t>Lũy kế 7 tháng năm 2024 so với cùng kỳ
năm trước</t>
  </si>
  <si>
    <t>THÁNG 7 NĂM 2024</t>
  </si>
  <si>
    <t>Số liệu nhập khẩu hàng hóa lấy từ nguồn số liệu của Chi cục Hải quan Vĩnh Phúc, tính đến ngày 15/7/2024.</t>
  </si>
  <si>
    <t>21. XUẤT KHẨU HÀNG HÓA ĐẾN NGÀY 15/7/2024</t>
  </si>
  <si>
    <t>Số liệu xuất khẩu hàng hóa lấy từ nguồn số liệu của Chi cục Hải quan Vĩnh Phúc, tính đến ngày 15/7/2024.</t>
  </si>
  <si>
    <t>Số liệu thu, chi ngân sách lấy từ nguồn số liệu của Kho bạc nhà nước tỉnh Vĩnh Phúc, tính đến ngày 15/7/2024.</t>
  </si>
  <si>
    <t>Đến 15/7/2023</t>
  </si>
  <si>
    <t>Số liệu thu hút đầu tư trực tiếp lấy từ nguồn số liệu Sở Kế hoạch và Đầu tư tỉnh Vĩnh Phúc đến ngày 15/7/2024.</t>
  </si>
  <si>
    <t xml:space="preserve">7 tháng </t>
  </si>
  <si>
    <t>7 tháng đầu</t>
  </si>
  <si>
    <t>Tháng 7 năm 2024 so với</t>
  </si>
  <si>
    <t>Tháng 7 năm 2023</t>
  </si>
  <si>
    <t>Tháng 6 năm 2024</t>
  </si>
  <si>
    <t>Sơ bộ tháng 7 năm 2024</t>
  </si>
  <si>
    <t>Lũy kế 
7 tháng
đầu năm 2024</t>
  </si>
  <si>
    <t>Tăng/giảm lũy kế 7 tháng  năm 2024 so với cùng kỳ năm trước</t>
  </si>
  <si>
    <t>THÁNG 7/2024</t>
  </si>
  <si>
    <t>Lũy kế 7 tháng so với cùng kỳ (%)</t>
  </si>
  <si>
    <t>Lũy kế 7 tháng so với Kế hoạch (%)</t>
  </si>
  <si>
    <t>Tiến độ gieo trồng theo vụ (đến ngày 15/7/2024)</t>
  </si>
  <si>
    <t>2. Đăng ký doanh nghiệp  (đến ngày 15/7/2024)</t>
  </si>
  <si>
    <t>3. Thu hút đầu tư (đến ngày 15/7/2024)</t>
  </si>
  <si>
    <r>
      <t xml:space="preserve">4. Thu Ngân sách nhà nước trên địa bàn </t>
    </r>
    <r>
      <rPr>
        <sz val="12"/>
        <rFont val="Times New Roman"/>
        <family val="1"/>
      </rPr>
      <t>(đến ngày 15/7/2024)</t>
    </r>
  </si>
  <si>
    <r>
      <t xml:space="preserve">5. Chi ngân sách Nhà nước trên địa bàn </t>
    </r>
    <r>
      <rPr>
        <sz val="12"/>
        <rFont val="Times New Roman"/>
        <family val="1"/>
      </rPr>
      <t>(đến ngày 15/7/2024)</t>
    </r>
  </si>
  <si>
    <r>
      <t xml:space="preserve">6. Tiền tệ </t>
    </r>
    <r>
      <rPr>
        <sz val="12"/>
        <rFont val="Times New Roman"/>
        <family val="1"/>
      </rPr>
      <t>(ước tính tại thời điểm 31/7/2024)</t>
    </r>
  </si>
  <si>
    <r>
      <t xml:space="preserve">7. Kim ngạch xuất khẩu </t>
    </r>
    <r>
      <rPr>
        <sz val="12"/>
        <rFont val="Times New Roman"/>
        <family val="1"/>
      </rPr>
      <t>(đến ngày 15/7/2024)</t>
    </r>
  </si>
  <si>
    <r>
      <t xml:space="preserve">8. Kim ngạch nhập khẩu </t>
    </r>
    <r>
      <rPr>
        <sz val="12"/>
        <rFont val="Times New Roman"/>
        <family val="1"/>
      </rPr>
      <t>(đến ngày 15/7/2024)</t>
    </r>
  </si>
  <si>
    <t xml:space="preserve">1. SẢN XUẤT NÔNG NGHIỆP </t>
  </si>
  <si>
    <t>2. CHỈ SỐ SẢN XUẤT CÔNG NGHIỆP THÁNG 7 NĂM 2024</t>
  </si>
  <si>
    <t>3. SẢN LƯỢNG MỘT SỐ SẢN PHẨM CÔNG NGHIỆP CHỦ YẾU</t>
  </si>
  <si>
    <t>4. CHỈ SỐ TỒN KHO NGÀNH CÔNG NGHIỆP</t>
  </si>
  <si>
    <t xml:space="preserve">5. CHỈ SỐ TIÊU THỤ NGÀNH CÔNG NGHIỆP </t>
  </si>
  <si>
    <t>6. TÌNH HÌNH ĐĂNG KÝ DOANH NGHIỆP ĐẾN NGÀY 15/7/2024</t>
  </si>
  <si>
    <t>7. TỔNG MỨC BÁN LẺ HÀNG HÓA, DOANH THU DỊCH VỤ LƯU TRÚ ĂN UỐNG, DU LỊCH LỮ HÀNH VÀ DOANH THU DỊCH VỤ TIÊU DÙNG KHÁC</t>
  </si>
  <si>
    <t>8. DOANH THU BÁN LẺ HÀNG HÓA THÁNG 7 NĂM 2024</t>
  </si>
  <si>
    <t>9. DOANH THU VẬN TẢI, KHO BÃI VÀ DỊCH VỤ HỖ TRỢ VẬN TẢI</t>
  </si>
  <si>
    <t>10. VẬN TẢI HÀNH KHÁCH VÀ HÀNG HÓA THÁNG 7 NĂM 2024</t>
  </si>
  <si>
    <t>11. NHẬP KHẨU HÀNG HÓA ĐẾN NGÀY 15/7/2024</t>
  </si>
  <si>
    <t>II. Chăn nuôi (ước tính đến 31/7/2024)</t>
  </si>
  <si>
    <t>III. Lâm nghiệp (Ước tính đến 31/7/2024)</t>
  </si>
  <si>
    <t>VI. Tổng sản lượng thủy sản (ước tính đến 31/7/2024)</t>
  </si>
  <si>
    <t>BIỂU TỔNG HỢP CHỈ TIÊU KINH TẾ TỈNH VĨNH PHÚC</t>
  </si>
  <si>
    <t>Thực hiện tại thời điểm 30/6/2024</t>
  </si>
  <si>
    <t>Ước tính tại thời điểm 31/7/2024</t>
  </si>
  <si>
    <t>Ước tính tại thời điểm 31/7/2024 so với cuối năm 2023</t>
  </si>
  <si>
    <t>Thực hiện tháng 6/2024 so với cùng kỳ</t>
  </si>
  <si>
    <t>11. THU NGÂN SÁCH NHÀ NƯỚC TRÊN ĐỊA BÀN ĐẾN NGÀY 15/7/2024</t>
  </si>
  <si>
    <t>12. CHI NGÂN SÁCH NHÀ NƯỚC TRÊN ĐỊA BÀN ĐẾN NGÀY 15/7/2024</t>
  </si>
  <si>
    <t>13. HOẠT ĐỘNG NGÂN HÀNG</t>
  </si>
  <si>
    <r>
      <t>14. THU HÚT ĐẦU TƯ TRỰC TIẾP ĐƯỢC CẤP PHÉP ĐẾN NGÀY 15/7/2024</t>
    </r>
    <r>
      <rPr>
        <b/>
        <i/>
        <sz val="13"/>
        <color rgb="FFFF0000"/>
        <rFont val="Times New Roman"/>
        <family val="1"/>
      </rPr>
      <t xml:space="preserve"> </t>
    </r>
  </si>
  <si>
    <t>15. VỐN ĐẦU TƯ THỰC HIỆN TỪ NGUỒN NGÂN SÁCH NHÀ NƯỚC</t>
  </si>
  <si>
    <t xml:space="preserve">16. CHỈ SỐ GIÁ TIÊU DÙNG, CHỈ SỐ GIÁ VÀNG, CHỈ SỐ GIÁ ĐÔ LA MỸ </t>
  </si>
  <si>
    <t>17. TRẬT TỰ, AN TOÀN XÃ HỘI</t>
  </si>
  <si>
    <t xml:space="preserve">7. Chỉ số giá tiêu dùng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</si>
</sst>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  <numFmt numFmtId="204" formatCode="_(* #,##0.00_);_(* \(#,##0.00\);_(* &quot;-&quot;_);_(@_)"/>
    <numFmt numFmtId="205" formatCode="_-* #,##0.00\ _P_t_s_-;\-* #,##0.00\ _P_t_s_-;_-* &quot;-&quot;\ _P_t_s_-;_-@_-"/>
    <numFmt numFmtId="206" formatCode="#,##0.0"/>
    <numFmt numFmtId="207" formatCode="_-* #,##0.0\ _₫_-;\-* #,##0.0\ _₫_-;_-* &quot;-&quot;??\ _₫_-;_-@_-"/>
  </numFmts>
  <fonts count="13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b/>
      <i/>
      <sz val="13"/>
      <color rgb="FFFF0000"/>
      <name val="Times New Roman"/>
      <family val="1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5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0" fontId="7" fillId="0" borderId="0"/>
    <xf numFmtId="43" fontId="10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7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7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21" fillId="0" borderId="0" applyNumberFormat="0" applyFill="0" applyBorder="0" applyAlignment="0" applyProtection="0"/>
    <xf numFmtId="0" fontId="122" fillId="0" borderId="0"/>
    <xf numFmtId="43" fontId="10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7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27" fillId="0" borderId="0"/>
    <xf numFmtId="0" fontId="11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</cellStyleXfs>
  <cellXfs count="889">
    <xf numFmtId="0" fontId="0" fillId="0" borderId="0" xfId="0"/>
    <xf numFmtId="0" fontId="71" fillId="0" borderId="0" xfId="2672" applyFont="1"/>
    <xf numFmtId="0" fontId="71" fillId="0" borderId="0" xfId="2680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71" fillId="0" borderId="0" xfId="2691" applyFont="1"/>
    <xf numFmtId="0" fontId="93" fillId="0" borderId="0" xfId="2326" applyFont="1"/>
    <xf numFmtId="0" fontId="71" fillId="0" borderId="0" xfId="2326" applyFont="1"/>
    <xf numFmtId="0" fontId="71" fillId="0" borderId="2" xfId="2410" applyFont="1" applyBorder="1"/>
    <xf numFmtId="0" fontId="71" fillId="0" borderId="0" xfId="1" applyFont="1" applyAlignment="1">
      <alignment vertical="center" wrapText="1"/>
    </xf>
    <xf numFmtId="183" fontId="71" fillId="0" borderId="0" xfId="2434" applyNumberFormat="1" applyFont="1" applyAlignment="1">
      <alignment horizontal="right" indent="1"/>
    </xf>
    <xf numFmtId="183" fontId="93" fillId="0" borderId="0" xfId="2434" applyNumberFormat="1" applyFont="1" applyAlignment="1">
      <alignment horizontal="right" indent="1"/>
    </xf>
    <xf numFmtId="0" fontId="71" fillId="0" borderId="0" xfId="2410" applyFont="1" applyAlignment="1">
      <alignment wrapText="1"/>
    </xf>
    <xf numFmtId="0" fontId="93" fillId="0" borderId="0" xfId="2410" applyFont="1"/>
    <xf numFmtId="0" fontId="71" fillId="0" borderId="0" xfId="2542" applyFont="1" applyAlignment="1">
      <alignment horizontal="center"/>
    </xf>
    <xf numFmtId="0" fontId="94" fillId="0" borderId="0" xfId="2542" applyFont="1" applyAlignment="1">
      <alignment horizontal="right"/>
    </xf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0" fontId="71" fillId="0" borderId="1" xfId="2665" applyFont="1" applyBorder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199" fontId="71" fillId="0" borderId="0" xfId="2665" applyNumberFormat="1" applyFont="1" applyAlignment="1">
      <alignment horizontal="right" indent="1"/>
    </xf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3" applyFont="1"/>
    <xf numFmtId="183" fontId="71" fillId="0" borderId="0" xfId="2683" applyNumberFormat="1" applyFont="1"/>
    <xf numFmtId="1" fontId="71" fillId="0" borderId="0" xfId="2683" applyNumberFormat="1" applyFont="1"/>
    <xf numFmtId="0" fontId="93" fillId="0" borderId="0" xfId="2684" applyFont="1"/>
    <xf numFmtId="0" fontId="94" fillId="0" borderId="0" xfId="2683" applyFont="1" applyAlignment="1">
      <alignment horizontal="right"/>
    </xf>
    <xf numFmtId="0" fontId="71" fillId="0" borderId="2" xfId="2683" applyFont="1" applyBorder="1"/>
    <xf numFmtId="0" fontId="71" fillId="0" borderId="2" xfId="2683" applyFont="1" applyBorder="1" applyAlignment="1">
      <alignment horizontal="center" vertical="center" wrapText="1"/>
    </xf>
    <xf numFmtId="0" fontId="71" fillId="0" borderId="0" xfId="2683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5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1"/>
    </xf>
    <xf numFmtId="183" fontId="99" fillId="0" borderId="0" xfId="2685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5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183" fontId="100" fillId="0" borderId="0" xfId="2685" applyNumberFormat="1" applyFont="1" applyAlignment="1">
      <alignment horizontal="right" indent="1"/>
    </xf>
    <xf numFmtId="0" fontId="71" fillId="0" borderId="0" xfId="2688" applyFont="1" applyAlignment="1">
      <alignment horizontal="left" indent="1"/>
    </xf>
    <xf numFmtId="183" fontId="71" fillId="0" borderId="0" xfId="2685" applyNumberFormat="1" applyFont="1" applyAlignment="1">
      <alignment horizontal="right"/>
    </xf>
    <xf numFmtId="1" fontId="71" fillId="0" borderId="0" xfId="2685" applyNumberFormat="1" applyFont="1" applyAlignment="1">
      <alignment horizontal="right"/>
    </xf>
    <xf numFmtId="0" fontId="94" fillId="0" borderId="0" xfId="2676" applyFont="1"/>
    <xf numFmtId="183" fontId="71" fillId="0" borderId="0" xfId="2683" applyNumberFormat="1" applyFont="1" applyAlignment="1">
      <alignment horizontal="right"/>
    </xf>
    <xf numFmtId="183" fontId="71" fillId="0" borderId="0" xfId="2683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3" applyNumberFormat="1" applyFont="1" applyAlignment="1">
      <alignment horizontal="right"/>
    </xf>
    <xf numFmtId="0" fontId="71" fillId="0" borderId="1" xfId="2683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100" fillId="0" borderId="0" xfId="2685" applyNumberFormat="1" applyFont="1" applyAlignment="1">
      <alignment horizontal="right" indent="2"/>
    </xf>
    <xf numFmtId="0" fontId="71" fillId="0" borderId="0" xfId="2674" applyFont="1"/>
    <xf numFmtId="1" fontId="71" fillId="0" borderId="0" xfId="2685" applyNumberFormat="1" applyFont="1" applyAlignment="1">
      <alignment horizontal="right" indent="1"/>
    </xf>
    <xf numFmtId="1" fontId="99" fillId="0" borderId="0" xfId="2685" applyNumberFormat="1" applyFont="1" applyAlignment="1">
      <alignment horizontal="right" indent="1"/>
    </xf>
    <xf numFmtId="0" fontId="71" fillId="0" borderId="0" xfId="2689" applyFont="1"/>
    <xf numFmtId="1" fontId="71" fillId="0" borderId="0" xfId="2683" applyNumberFormat="1" applyFont="1" applyAlignment="1">
      <alignment horizontal="right" indent="1"/>
    </xf>
    <xf numFmtId="183" fontId="71" fillId="0" borderId="0" xfId="2683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3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1" fillId="0" borderId="0" xfId="2673" applyFont="1"/>
    <xf numFmtId="0" fontId="94" fillId="0" borderId="0" xfId="2673" quotePrefix="1" applyFont="1" applyAlignment="1">
      <alignment horizontal="lef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2" applyFont="1"/>
    <xf numFmtId="0" fontId="94" fillId="0" borderId="0" xfId="2671" applyFont="1" applyAlignment="1">
      <alignment horizontal="right"/>
    </xf>
    <xf numFmtId="0" fontId="101" fillId="0" borderId="0" xfId="2671" applyFont="1"/>
    <xf numFmtId="0" fontId="71" fillId="0" borderId="1" xfId="2326" applyFont="1" applyBorder="1"/>
    <xf numFmtId="0" fontId="93" fillId="0" borderId="0" xfId="2672" applyFont="1"/>
    <xf numFmtId="0" fontId="96" fillId="0" borderId="0" xfId="2686" applyFont="1"/>
    <xf numFmtId="0" fontId="93" fillId="0" borderId="0" xfId="2681" applyFont="1" applyAlignment="1">
      <alignment horizontal="left"/>
    </xf>
    <xf numFmtId="0" fontId="71" fillId="0" borderId="0" xfId="2681" applyFont="1" applyAlignment="1">
      <alignment horizontal="left"/>
    </xf>
    <xf numFmtId="0" fontId="71" fillId="0" borderId="0" xfId="2681" applyFont="1"/>
    <xf numFmtId="0" fontId="71" fillId="0" borderId="0" xfId="2681" applyFont="1" applyAlignment="1">
      <alignment horizontal="center"/>
    </xf>
    <xf numFmtId="0" fontId="94" fillId="0" borderId="0" xfId="2681" applyFont="1" applyAlignment="1">
      <alignment horizontal="right"/>
    </xf>
    <xf numFmtId="0" fontId="71" fillId="0" borderId="0" xfId="2681" applyFont="1" applyAlignment="1">
      <alignment vertical="center" wrapText="1"/>
    </xf>
    <xf numFmtId="0" fontId="71" fillId="0" borderId="0" xfId="2681" applyFont="1" applyAlignment="1">
      <alignment horizontal="center" vertical="top" wrapText="1"/>
    </xf>
    <xf numFmtId="1" fontId="71" fillId="0" borderId="0" xfId="2677" applyNumberFormat="1" applyFont="1" applyAlignment="1">
      <alignment horizontal="center" vertical="top" wrapText="1"/>
    </xf>
    <xf numFmtId="0" fontId="71" fillId="0" borderId="0" xfId="2673" applyFont="1" applyAlignment="1">
      <alignment horizontal="center" vertical="top" wrapText="1"/>
    </xf>
    <xf numFmtId="0" fontId="93" fillId="0" borderId="0" xfId="2679" applyFont="1" applyAlignment="1">
      <alignment horizontal="left"/>
    </xf>
    <xf numFmtId="0" fontId="71" fillId="0" borderId="0" xfId="2679" applyFont="1" applyAlignment="1">
      <alignment horizontal="left"/>
    </xf>
    <xf numFmtId="0" fontId="93" fillId="0" borderId="0" xfId="2679" applyFont="1"/>
    <xf numFmtId="0" fontId="71" fillId="0" borderId="0" xfId="2679" applyFont="1"/>
    <xf numFmtId="0" fontId="96" fillId="0" borderId="0" xfId="2437" applyFont="1"/>
    <xf numFmtId="0" fontId="71" fillId="0" borderId="0" xfId="2672" applyFont="1" applyAlignment="1">
      <alignment vertic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5" fillId="0" borderId="0" xfId="2685" applyNumberFormat="1" applyFont="1" applyAlignment="1">
      <alignment horizontal="right"/>
    </xf>
    <xf numFmtId="0" fontId="71" fillId="0" borderId="0" xfId="2683" applyFont="1" applyAlignment="1">
      <alignment horizontal="center"/>
    </xf>
    <xf numFmtId="3" fontId="71" fillId="0" borderId="0" xfId="2683" applyNumberFormat="1" applyFont="1"/>
    <xf numFmtId="3" fontId="93" fillId="0" borderId="0" xfId="2683" applyNumberFormat="1" applyFont="1"/>
    <xf numFmtId="4" fontId="71" fillId="0" borderId="0" xfId="2683" applyNumberFormat="1" applyFont="1" applyAlignment="1">
      <alignment horizontal="right" indent="1"/>
    </xf>
    <xf numFmtId="4" fontId="71" fillId="0" borderId="0" xfId="2683" applyNumberFormat="1" applyFont="1" applyAlignment="1">
      <alignment horizontal="right" indent="2"/>
    </xf>
    <xf numFmtId="4" fontId="71" fillId="0" borderId="0" xfId="2683" applyNumberFormat="1" applyFont="1"/>
    <xf numFmtId="2" fontId="71" fillId="0" borderId="0" xfId="2410" applyNumberFormat="1" applyFont="1"/>
    <xf numFmtId="3" fontId="71" fillId="0" borderId="0" xfId="2683" applyNumberFormat="1" applyFont="1" applyAlignment="1">
      <alignment horizontal="right"/>
    </xf>
    <xf numFmtId="3" fontId="71" fillId="0" borderId="0" xfId="2673" applyNumberFormat="1" applyFont="1"/>
    <xf numFmtId="4" fontId="71" fillId="0" borderId="0" xfId="2673" applyNumberFormat="1" applyFont="1" applyAlignment="1">
      <alignment horizontal="right" indent="2"/>
    </xf>
    <xf numFmtId="4" fontId="93" fillId="0" borderId="0" xfId="2673" applyNumberFormat="1" applyFont="1" applyAlignment="1">
      <alignment horizontal="right" indent="2"/>
    </xf>
    <xf numFmtId="0" fontId="95" fillId="0" borderId="0" xfId="2673" applyFont="1" applyAlignment="1">
      <alignment horizontal="center"/>
    </xf>
    <xf numFmtId="3" fontId="93" fillId="0" borderId="0" xfId="2673" applyNumberFormat="1" applyFont="1"/>
    <xf numFmtId="0" fontId="71" fillId="0" borderId="0" xfId="2673" applyFont="1" applyAlignment="1">
      <alignment horizontal="center"/>
    </xf>
    <xf numFmtId="2" fontId="71" fillId="0" borderId="0" xfId="2673" applyNumberFormat="1" applyFont="1" applyAlignment="1">
      <alignment horizontal="center"/>
    </xf>
    <xf numFmtId="2" fontId="93" fillId="0" borderId="0" xfId="2673" applyNumberFormat="1" applyFont="1" applyAlignment="1">
      <alignment horizontal="center"/>
    </xf>
    <xf numFmtId="3" fontId="71" fillId="0" borderId="0" xfId="2326" applyNumberFormat="1" applyFont="1"/>
    <xf numFmtId="4" fontId="71" fillId="0" borderId="0" xfId="2326" applyNumberFormat="1" applyFont="1"/>
    <xf numFmtId="3" fontId="93" fillId="0" borderId="0" xfId="2326" applyNumberFormat="1" applyFont="1"/>
    <xf numFmtId="3" fontId="71" fillId="0" borderId="0" xfId="2326" applyNumberFormat="1" applyFont="1" applyAlignment="1">
      <alignment horizontal="right"/>
    </xf>
    <xf numFmtId="3" fontId="93" fillId="0" borderId="0" xfId="2681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1"/>
    </xf>
    <xf numFmtId="3" fontId="96" fillId="0" borderId="0" xfId="2686" applyNumberFormat="1" applyFont="1"/>
    <xf numFmtId="3" fontId="71" fillId="0" borderId="0" xfId="2681" applyNumberFormat="1" applyFont="1"/>
    <xf numFmtId="4" fontId="71" fillId="0" borderId="0" xfId="2681" applyNumberFormat="1" applyFont="1" applyAlignment="1">
      <alignment horizontal="right" indent="1"/>
    </xf>
    <xf numFmtId="4" fontId="96" fillId="0" borderId="0" xfId="2686" applyNumberFormat="1" applyFont="1"/>
    <xf numFmtId="4" fontId="71" fillId="0" borderId="0" xfId="2681" applyNumberFormat="1" applyFont="1"/>
    <xf numFmtId="4" fontId="93" fillId="0" borderId="0" xfId="2681" applyNumberFormat="1" applyFont="1" applyAlignment="1">
      <alignment horizontal="right" indent="2"/>
    </xf>
    <xf numFmtId="3" fontId="96" fillId="0" borderId="0" xfId="2686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2"/>
    </xf>
    <xf numFmtId="2" fontId="71" fillId="0" borderId="0" xfId="2683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200" fontId="71" fillId="0" borderId="0" xfId="2692" applyNumberFormat="1" applyFont="1"/>
    <xf numFmtId="43" fontId="71" fillId="0" borderId="0" xfId="1" applyNumberFormat="1" applyFont="1"/>
    <xf numFmtId="0" fontId="101" fillId="0" borderId="0" xfId="1" applyFont="1"/>
    <xf numFmtId="2" fontId="71" fillId="0" borderId="0" xfId="2665" applyNumberFormat="1" applyFont="1"/>
    <xf numFmtId="0" fontId="98" fillId="0" borderId="0" xfId="2410" applyFont="1"/>
    <xf numFmtId="0" fontId="96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4" fillId="0" borderId="0" xfId="2683" applyNumberFormat="1" applyFont="1"/>
    <xf numFmtId="3" fontId="105" fillId="0" borderId="0" xfId="2683" applyNumberFormat="1" applyFont="1"/>
    <xf numFmtId="0" fontId="105" fillId="0" borderId="0" xfId="2683" applyFont="1" applyAlignment="1">
      <alignment horizontal="right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3" fontId="96" fillId="0" borderId="0" xfId="2410" applyNumberFormat="1" applyFont="1"/>
    <xf numFmtId="4" fontId="96" fillId="0" borderId="0" xfId="2410" applyNumberFormat="1" applyFont="1"/>
    <xf numFmtId="2" fontId="98" fillId="0" borderId="0" xfId="2410" applyNumberFormat="1" applyFont="1"/>
    <xf numFmtId="2" fontId="96" fillId="0" borderId="0" xfId="2410" applyNumberFormat="1" applyFont="1"/>
    <xf numFmtId="200" fontId="71" fillId="0" borderId="0" xfId="2692" applyNumberFormat="1" applyFont="1" applyFill="1"/>
    <xf numFmtId="0" fontId="96" fillId="0" borderId="0" xfId="0" applyFont="1"/>
    <xf numFmtId="0" fontId="33" fillId="0" borderId="1" xfId="2673" applyFont="1" applyBorder="1"/>
    <xf numFmtId="43" fontId="71" fillId="0" borderId="0" xfId="2692" applyFont="1" applyBorder="1" applyAlignment="1"/>
    <xf numFmtId="43" fontId="93" fillId="0" borderId="0" xfId="2692" applyFont="1" applyBorder="1" applyAlignment="1"/>
    <xf numFmtId="200" fontId="71" fillId="0" borderId="0" xfId="2692" applyNumberFormat="1" applyFont="1" applyBorder="1" applyAlignment="1"/>
    <xf numFmtId="200" fontId="94" fillId="0" borderId="0" xfId="2692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3" fillId="0" borderId="0" xfId="2685" applyNumberFormat="1" applyFont="1" applyAlignment="1">
      <alignment horizontal="right" indent="1"/>
    </xf>
    <xf numFmtId="43" fontId="71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200" fontId="93" fillId="0" borderId="0" xfId="2685" applyNumberFormat="1" applyFont="1"/>
    <xf numFmtId="200" fontId="71" fillId="0" borderId="0" xfId="2685" applyNumberFormat="1" applyFont="1"/>
    <xf numFmtId="200" fontId="99" fillId="0" borderId="0" xfId="2685" applyNumberFormat="1" applyFont="1"/>
    <xf numFmtId="200" fontId="101" fillId="0" borderId="0" xfId="2685" applyNumberFormat="1" applyFont="1" applyAlignment="1">
      <alignment horizontal="right"/>
    </xf>
    <xf numFmtId="200" fontId="71" fillId="0" borderId="0" xfId="2685" applyNumberFormat="1" applyFont="1" applyAlignment="1">
      <alignment horizontal="right"/>
    </xf>
    <xf numFmtId="200" fontId="106" fillId="0" borderId="0" xfId="2685" applyNumberFormat="1" applyFont="1"/>
    <xf numFmtId="200" fontId="93" fillId="0" borderId="0" xfId="2685" applyNumberFormat="1" applyFont="1" applyAlignment="1">
      <alignment horizontal="right" indent="1"/>
    </xf>
    <xf numFmtId="200" fontId="71" fillId="0" borderId="0" xfId="2685" applyNumberFormat="1" applyFont="1" applyAlignment="1">
      <alignment horizontal="right" indent="1"/>
    </xf>
    <xf numFmtId="43" fontId="106" fillId="0" borderId="0" xfId="2692" applyFont="1" applyBorder="1" applyAlignment="1">
      <alignment horizontal="right" indent="1"/>
    </xf>
    <xf numFmtId="43" fontId="99" fillId="0" borderId="0" xfId="2692" applyFont="1" applyBorder="1" applyAlignment="1">
      <alignment horizontal="right" indent="1"/>
    </xf>
    <xf numFmtId="0" fontId="71" fillId="0" borderId="0" xfId="2679" applyFont="1" applyAlignment="1">
      <alignment horizontal="left" indent="1"/>
    </xf>
    <xf numFmtId="200" fontId="71" fillId="0" borderId="0" xfId="2326" applyNumberFormat="1" applyFont="1"/>
    <xf numFmtId="43" fontId="93" fillId="0" borderId="0" xfId="2692" applyFont="1" applyFill="1" applyAlignment="1">
      <alignment horizontal="center"/>
    </xf>
    <xf numFmtId="43" fontId="71" fillId="0" borderId="0" xfId="2692" applyFont="1" applyFill="1"/>
    <xf numFmtId="200" fontId="93" fillId="0" borderId="0" xfId="2326" applyNumberFormat="1" applyFont="1"/>
    <xf numFmtId="43" fontId="93" fillId="0" borderId="0" xfId="2692" applyFont="1" applyFill="1"/>
    <xf numFmtId="200" fontId="93" fillId="0" borderId="0" xfId="2326" applyNumberFormat="1" applyFont="1" applyAlignment="1">
      <alignment horizontal="right" indent="1"/>
    </xf>
    <xf numFmtId="200" fontId="71" fillId="0" borderId="0" xfId="2326" applyNumberFormat="1" applyFont="1" applyAlignment="1">
      <alignment horizontal="right" indent="1"/>
    </xf>
    <xf numFmtId="43" fontId="93" fillId="0" borderId="0" xfId="2692" applyFont="1" applyFill="1" applyAlignment="1">
      <alignment horizontal="right" indent="1"/>
    </xf>
    <xf numFmtId="43" fontId="93" fillId="0" borderId="0" xfId="2692" applyFont="1" applyFill="1" applyAlignment="1">
      <alignment horizontal="right" indent="2"/>
    </xf>
    <xf numFmtId="43" fontId="71" fillId="0" borderId="0" xfId="2692" applyFont="1" applyFill="1" applyAlignment="1">
      <alignment horizontal="right" indent="1"/>
    </xf>
    <xf numFmtId="43" fontId="71" fillId="0" borderId="0" xfId="2692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71" fillId="0" borderId="0" xfId="2692" applyFont="1" applyBorder="1"/>
    <xf numFmtId="43" fontId="71" fillId="0" borderId="0" xfId="2692" applyFont="1" applyBorder="1" applyAlignment="1">
      <alignment horizontal="center" vertical="center" wrapText="1"/>
    </xf>
    <xf numFmtId="43" fontId="105" fillId="0" borderId="0" xfId="2692" applyFont="1" applyBorder="1" applyAlignment="1">
      <alignment horizontal="right"/>
    </xf>
    <xf numFmtId="43" fontId="96" fillId="0" borderId="0" xfId="2692" applyFont="1"/>
    <xf numFmtId="43" fontId="93" fillId="0" borderId="0" xfId="2692" applyFont="1" applyFill="1" applyAlignment="1">
      <alignment horizontal="right"/>
    </xf>
    <xf numFmtId="43" fontId="71" fillId="0" borderId="0" xfId="2692" applyFont="1" applyFill="1" applyAlignment="1">
      <alignment horizontal="right"/>
    </xf>
    <xf numFmtId="200" fontId="93" fillId="0" borderId="0" xfId="2326" applyNumberFormat="1" applyFont="1" applyAlignment="1">
      <alignment horizontal="right"/>
    </xf>
    <xf numFmtId="200" fontId="71" fillId="0" borderId="0" xfId="2326" applyNumberFormat="1" applyFont="1" applyAlignment="1">
      <alignment horizontal="right"/>
    </xf>
    <xf numFmtId="200" fontId="71" fillId="0" borderId="0" xfId="2672" applyNumberFormat="1" applyFont="1"/>
    <xf numFmtId="200" fontId="93" fillId="0" borderId="0" xfId="2672" applyNumberFormat="1" applyFont="1" applyAlignment="1">
      <alignment horizontal="right" indent="2"/>
    </xf>
    <xf numFmtId="200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10" fillId="0" borderId="0" xfId="2710" applyFont="1"/>
    <xf numFmtId="0" fontId="98" fillId="0" borderId="0" xfId="0" applyFont="1"/>
    <xf numFmtId="0" fontId="93" fillId="0" borderId="0" xfId="0" applyFont="1" applyAlignment="1">
      <alignment horizontal="left" vertical="center" wrapText="1"/>
    </xf>
    <xf numFmtId="43" fontId="98" fillId="0" borderId="0" xfId="2692" applyFont="1" applyAlignment="1">
      <alignment horizontal="center" vertical="center"/>
    </xf>
    <xf numFmtId="4" fontId="93" fillId="0" borderId="0" xfId="0" applyNumberFormat="1" applyFont="1" applyAlignment="1">
      <alignment vertical="center"/>
    </xf>
    <xf numFmtId="0" fontId="109" fillId="0" borderId="0" xfId="0" applyFont="1"/>
    <xf numFmtId="0" fontId="96" fillId="0" borderId="0" xfId="0" applyFont="1" applyAlignment="1">
      <alignment horizontal="left" vertical="center" wrapText="1"/>
    </xf>
    <xf numFmtId="0" fontId="110" fillId="0" borderId="0" xfId="0" applyFont="1"/>
    <xf numFmtId="43" fontId="96" fillId="0" borderId="0" xfId="2692" applyFont="1" applyAlignment="1">
      <alignment horizontal="right"/>
    </xf>
    <xf numFmtId="43" fontId="98" fillId="0" borderId="0" xfId="0" applyNumberFormat="1" applyFont="1"/>
    <xf numFmtId="0" fontId="112" fillId="0" borderId="0" xfId="0" applyFont="1"/>
    <xf numFmtId="200" fontId="71" fillId="0" borderId="0" xfId="2326" applyNumberFormat="1" applyFont="1" applyAlignment="1">
      <alignment horizontal="right" vertical="center"/>
    </xf>
    <xf numFmtId="43" fontId="71" fillId="0" borderId="0" xfId="2692" applyFont="1" applyAlignment="1">
      <alignment horizontal="left" vertical="center"/>
    </xf>
    <xf numFmtId="43" fontId="71" fillId="0" borderId="0" xfId="2692" applyFont="1" applyBorder="1" applyAlignment="1">
      <alignment horizontal="left" vertical="center"/>
    </xf>
    <xf numFmtId="200" fontId="71" fillId="0" borderId="0" xfId="2326" applyNumberFormat="1" applyFont="1" applyAlignment="1">
      <alignment vertical="center"/>
    </xf>
    <xf numFmtId="200" fontId="93" fillId="0" borderId="0" xfId="2410" applyNumberFormat="1" applyFont="1"/>
    <xf numFmtId="200" fontId="93" fillId="0" borderId="0" xfId="2434" applyNumberFormat="1" applyFont="1"/>
    <xf numFmtId="43" fontId="93" fillId="0" borderId="0" xfId="2692" applyFont="1" applyFill="1" applyAlignment="1"/>
    <xf numFmtId="200" fontId="71" fillId="0" borderId="0" xfId="2410" applyNumberFormat="1" applyFont="1"/>
    <xf numFmtId="43" fontId="71" fillId="0" borderId="0" xfId="2692" applyFont="1" applyFill="1" applyAlignment="1"/>
    <xf numFmtId="49" fontId="96" fillId="0" borderId="0" xfId="0" applyNumberFormat="1" applyFont="1" applyAlignment="1">
      <alignment vertical="center" wrapText="1"/>
    </xf>
    <xf numFmtId="4" fontId="93" fillId="0" borderId="0" xfId="2664" applyNumberFormat="1" applyFont="1" applyAlignment="1">
      <alignment horizontal="center" vertical="center"/>
    </xf>
    <xf numFmtId="0" fontId="71" fillId="0" borderId="0" xfId="2664" applyFont="1" applyAlignment="1">
      <alignment horizontal="center" vertical="center"/>
    </xf>
    <xf numFmtId="4" fontId="71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/>
    </xf>
    <xf numFmtId="3" fontId="71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200" fontId="98" fillId="0" borderId="0" xfId="0" applyNumberFormat="1" applyFont="1" applyAlignment="1">
      <alignment horizontal="center" vertical="center"/>
    </xf>
    <xf numFmtId="43" fontId="93" fillId="0" borderId="0" xfId="2692" applyFont="1" applyBorder="1" applyAlignment="1">
      <alignment horizontal="center" vertical="center"/>
    </xf>
    <xf numFmtId="200" fontId="71" fillId="0" borderId="0" xfId="2673" applyNumberFormat="1" applyFont="1" applyAlignment="1">
      <alignment horizontal="center" vertical="center"/>
    </xf>
    <xf numFmtId="200" fontId="96" fillId="0" borderId="0" xfId="0" applyNumberFormat="1" applyFont="1" applyAlignment="1">
      <alignment horizontal="center" vertical="center"/>
    </xf>
    <xf numFmtId="43" fontId="71" fillId="0" borderId="0" xfId="2692" applyFont="1" applyBorder="1" applyAlignment="1">
      <alignment horizontal="center" vertical="center"/>
    </xf>
    <xf numFmtId="183" fontId="71" fillId="0" borderId="0" xfId="2673" applyNumberFormat="1" applyFont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4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5" fillId="0" borderId="0" xfId="2692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200" fontId="110" fillId="0" borderId="0" xfId="0" applyNumberFormat="1" applyFont="1"/>
    <xf numFmtId="43" fontId="109" fillId="0" borderId="0" xfId="2692" applyFont="1" applyBorder="1"/>
    <xf numFmtId="2" fontId="93" fillId="0" borderId="0" xfId="2664" applyNumberFormat="1" applyFont="1" applyAlignment="1">
      <alignment horizontal="center"/>
    </xf>
    <xf numFmtId="0" fontId="95" fillId="0" borderId="0" xfId="2678" applyFont="1"/>
    <xf numFmtId="0" fontId="95" fillId="0" borderId="0" xfId="2684" applyFont="1"/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center" vertical="center" wrapText="1"/>
    </xf>
    <xf numFmtId="43" fontId="93" fillId="0" borderId="0" xfId="2410" applyNumberFormat="1" applyFont="1"/>
    <xf numFmtId="2" fontId="71" fillId="0" borderId="0" xfId="0" applyNumberFormat="1" applyFont="1" applyAlignment="1">
      <alignment horizontal="center" vertical="center" wrapText="1"/>
    </xf>
    <xf numFmtId="43" fontId="71" fillId="0" borderId="0" xfId="2692" applyFont="1" applyFill="1" applyBorder="1" applyAlignment="1">
      <alignment horizontal="right" vertical="center"/>
    </xf>
    <xf numFmtId="0" fontId="71" fillId="0" borderId="0" xfId="2712" applyFont="1" applyAlignment="1">
      <alignment horizontal="center" vertical="center" wrapText="1"/>
    </xf>
    <xf numFmtId="0" fontId="94" fillId="0" borderId="1" xfId="1" applyFont="1" applyBorder="1" applyAlignment="1">
      <alignment horizontal="right"/>
    </xf>
    <xf numFmtId="0" fontId="93" fillId="0" borderId="0" xfId="2679" applyFont="1" applyAlignment="1">
      <alignment horizontal="left" wrapText="1"/>
    </xf>
    <xf numFmtId="0" fontId="93" fillId="0" borderId="0" xfId="2679" applyFont="1" applyAlignment="1">
      <alignment wrapText="1"/>
    </xf>
    <xf numFmtId="0" fontId="95" fillId="0" borderId="0" xfId="2672" applyFont="1"/>
    <xf numFmtId="0" fontId="71" fillId="0" borderId="0" xfId="2679" applyFont="1" applyAlignment="1">
      <alignment horizontal="left" wrapText="1"/>
    </xf>
    <xf numFmtId="0" fontId="93" fillId="0" borderId="0" xfId="2681" applyFont="1" applyAlignment="1">
      <alignment vertical="center" wrapText="1"/>
    </xf>
    <xf numFmtId="43" fontId="93" fillId="0" borderId="0" xfId="2681" applyNumberFormat="1" applyFont="1" applyAlignment="1">
      <alignment horizontal="right"/>
    </xf>
    <xf numFmtId="43" fontId="71" fillId="0" borderId="0" xfId="2681" applyNumberFormat="1" applyFont="1" applyAlignment="1">
      <alignment horizontal="right"/>
    </xf>
    <xf numFmtId="200" fontId="93" fillId="0" borderId="0" xfId="2681" applyNumberFormat="1" applyFont="1" applyAlignment="1">
      <alignment horizontal="right"/>
    </xf>
    <xf numFmtId="200" fontId="71" fillId="0" borderId="0" xfId="2681" applyNumberFormat="1" applyFont="1" applyAlignment="1">
      <alignment horizontal="right"/>
    </xf>
    <xf numFmtId="200" fontId="96" fillId="0" borderId="0" xfId="2686" applyNumberFormat="1" applyFont="1" applyAlignment="1">
      <alignment horizontal="right"/>
    </xf>
    <xf numFmtId="43" fontId="93" fillId="0" borderId="0" xfId="2692" applyFont="1" applyBorder="1" applyAlignment="1">
      <alignment horizontal="right"/>
    </xf>
    <xf numFmtId="43" fontId="71" fillId="0" borderId="0" xfId="2692" applyFont="1" applyFill="1" applyBorder="1" applyAlignment="1">
      <alignment horizontal="right"/>
    </xf>
    <xf numFmtId="43" fontId="93" fillId="0" borderId="0" xfId="2692" applyFont="1" applyFill="1" applyBorder="1" applyAlignment="1">
      <alignment horizontal="right"/>
    </xf>
    <xf numFmtId="43" fontId="71" fillId="0" borderId="0" xfId="2692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4" fontId="71" fillId="0" borderId="0" xfId="2681" applyNumberFormat="1" applyFont="1" applyAlignment="1">
      <alignment horizontal="right" indent="2"/>
    </xf>
    <xf numFmtId="200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2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2" applyFont="1" applyAlignment="1">
      <alignment horizontal="right" indent="1"/>
    </xf>
    <xf numFmtId="43" fontId="71" fillId="0" borderId="0" xfId="2672" applyNumberFormat="1" applyFont="1"/>
    <xf numFmtId="200" fontId="71" fillId="0" borderId="0" xfId="2672" applyNumberFormat="1" applyFont="1" applyAlignment="1">
      <alignment horizontal="right"/>
    </xf>
    <xf numFmtId="43" fontId="71" fillId="0" borderId="0" xfId="2692" applyFont="1"/>
    <xf numFmtId="43" fontId="93" fillId="0" borderId="0" xfId="2692" applyFont="1"/>
    <xf numFmtId="41" fontId="96" fillId="0" borderId="0" xfId="2410" applyNumberFormat="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71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1" fillId="0" borderId="0" xfId="2692" applyNumberFormat="1" applyFont="1" applyFill="1" applyBorder="1" applyAlignment="1">
      <alignment horizontal="right" vertical="center"/>
    </xf>
    <xf numFmtId="4" fontId="96" fillId="0" borderId="0" xfId="2692" applyNumberFormat="1" applyFont="1" applyAlignment="1">
      <alignment horizontal="right" vertical="center"/>
    </xf>
    <xf numFmtId="4" fontId="105" fillId="0" borderId="0" xfId="2683" applyNumberFormat="1" applyFont="1"/>
    <xf numFmtId="43" fontId="71" fillId="0" borderId="0" xfId="2410" applyNumberFormat="1" applyFont="1"/>
    <xf numFmtId="0" fontId="98" fillId="0" borderId="0" xfId="2713" applyFont="1"/>
    <xf numFmtId="0" fontId="96" fillId="0" borderId="0" xfId="2713" applyFont="1"/>
    <xf numFmtId="0" fontId="96" fillId="0" borderId="0" xfId="2713" applyFont="1" applyAlignment="1">
      <alignment horizontal="center"/>
    </xf>
    <xf numFmtId="0" fontId="96" fillId="0" borderId="0" xfId="2713" applyFont="1" applyAlignment="1">
      <alignment horizontal="left" indent="2"/>
    </xf>
    <xf numFmtId="4" fontId="105" fillId="0" borderId="0" xfId="2685" applyNumberFormat="1" applyFont="1" applyAlignment="1">
      <alignment horizontal="right"/>
    </xf>
    <xf numFmtId="204" fontId="66" fillId="0" borderId="0" xfId="0" applyNumberFormat="1" applyFont="1" applyAlignment="1">
      <alignment vertical="top"/>
    </xf>
    <xf numFmtId="3" fontId="93" fillId="0" borderId="0" xfId="2692" applyNumberFormat="1" applyFont="1" applyFill="1" applyBorder="1" applyAlignment="1">
      <alignment vertical="center"/>
    </xf>
    <xf numFmtId="3" fontId="93" fillId="0" borderId="0" xfId="2692" applyNumberFormat="1" applyFont="1" applyFill="1" applyBorder="1" applyAlignment="1">
      <alignment horizontal="right" vertical="center"/>
    </xf>
    <xf numFmtId="4" fontId="93" fillId="0" borderId="0" xfId="2692" applyNumberFormat="1" applyFont="1" applyFill="1" applyBorder="1" applyAlignment="1">
      <alignment horizontal="right" vertical="center"/>
    </xf>
    <xf numFmtId="4" fontId="96" fillId="0" borderId="0" xfId="0" applyNumberFormat="1" applyFont="1"/>
    <xf numFmtId="3" fontId="96" fillId="0" borderId="0" xfId="0" applyNumberFormat="1" applyFont="1"/>
    <xf numFmtId="4" fontId="71" fillId="0" borderId="0" xfId="2692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2" applyFont="1"/>
    <xf numFmtId="0" fontId="71" fillId="0" borderId="0" xfId="2711" applyFont="1" applyAlignment="1">
      <alignment vertical="center" wrapText="1"/>
    </xf>
    <xf numFmtId="204" fontId="0" fillId="0" borderId="0" xfId="0" applyNumberFormat="1"/>
    <xf numFmtId="204" fontId="113" fillId="0" borderId="0" xfId="0" applyNumberFormat="1" applyFont="1"/>
    <xf numFmtId="200" fontId="101" fillId="0" borderId="0" xfId="2685" applyNumberFormat="1" applyFont="1" applyAlignment="1">
      <alignment horizontal="right" indent="1"/>
    </xf>
    <xf numFmtId="43" fontId="96" fillId="0" borderId="0" xfId="2692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1" fontId="98" fillId="0" borderId="0" xfId="2410" applyNumberFormat="1" applyFont="1"/>
    <xf numFmtId="4" fontId="98" fillId="0" borderId="0" xfId="2410" applyNumberFormat="1" applyFont="1"/>
    <xf numFmtId="43" fontId="71" fillId="0" borderId="0" xfId="2326" applyNumberFormat="1" applyFont="1" applyAlignment="1">
      <alignment vertical="center"/>
    </xf>
    <xf numFmtId="43" fontId="71" fillId="0" borderId="0" xfId="2326" applyNumberFormat="1" applyFont="1" applyAlignment="1">
      <alignment horizontal="right" vertical="center"/>
    </xf>
    <xf numFmtId="43" fontId="71" fillId="0" borderId="0" xfId="2410" applyNumberFormat="1" applyFont="1" applyAlignment="1">
      <alignment horizontal="right"/>
    </xf>
    <xf numFmtId="200" fontId="104" fillId="0" borderId="0" xfId="2692" applyNumberFormat="1" applyFont="1" applyBorder="1"/>
    <xf numFmtId="203" fontId="98" fillId="0" borderId="0" xfId="2692" applyNumberFormat="1" applyFont="1"/>
    <xf numFmtId="0" fontId="95" fillId="0" borderId="0" xfId="2664" applyFont="1" applyAlignment="1">
      <alignment horizontal="center" wrapText="1"/>
    </xf>
    <xf numFmtId="0" fontId="96" fillId="0" borderId="3" xfId="2664" applyFont="1" applyBorder="1" applyAlignment="1">
      <alignment horizontal="center" vertical="center" wrapText="1"/>
    </xf>
    <xf numFmtId="0" fontId="33" fillId="0" borderId="0" xfId="2664" applyFont="1"/>
    <xf numFmtId="49" fontId="98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104" fillId="0" borderId="2" xfId="2666" applyFont="1" applyBorder="1" applyAlignment="1">
      <alignment horizontal="center" vertical="center"/>
    </xf>
    <xf numFmtId="0" fontId="105" fillId="0" borderId="3" xfId="2666" applyFont="1" applyBorder="1" applyAlignment="1">
      <alignment horizontal="center" vertical="center" wrapText="1"/>
    </xf>
    <xf numFmtId="0" fontId="105" fillId="0" borderId="3" xfId="2665" applyFont="1" applyBorder="1" applyAlignment="1">
      <alignment horizontal="center" vertical="center" wrapText="1"/>
    </xf>
    <xf numFmtId="0" fontId="33" fillId="0" borderId="0" xfId="2665" applyFont="1"/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/>
    <xf numFmtId="200" fontId="71" fillId="0" borderId="2" xfId="2228" applyNumberFormat="1" applyFont="1" applyBorder="1" applyAlignment="1"/>
    <xf numFmtId="200" fontId="96" fillId="0" borderId="2" xfId="2228" applyNumberFormat="1" applyFont="1" applyBorder="1" applyAlignment="1">
      <alignment horizontal="center" vertical="center" wrapText="1"/>
    </xf>
    <xf numFmtId="200" fontId="71" fillId="0" borderId="2" xfId="2228" applyNumberFormat="1" applyFont="1" applyBorder="1" applyAlignment="1">
      <alignment horizontal="center" vertical="center" wrapText="1"/>
    </xf>
    <xf numFmtId="200" fontId="96" fillId="0" borderId="0" xfId="2228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>
      <alignment horizontal="center" vertical="center" wrapText="1"/>
    </xf>
    <xf numFmtId="0" fontId="96" fillId="0" borderId="0" xfId="2228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>
      <alignment horizontal="center" vertical="center"/>
    </xf>
    <xf numFmtId="200" fontId="96" fillId="0" borderId="1" xfId="2228" applyNumberFormat="1" applyFont="1" applyBorder="1" applyAlignment="1">
      <alignment horizontal="center" vertical="center" wrapText="1"/>
    </xf>
    <xf numFmtId="200" fontId="71" fillId="0" borderId="1" xfId="2228" applyNumberFormat="1" applyFont="1" applyBorder="1" applyAlignment="1">
      <alignment horizontal="center" vertical="center"/>
    </xf>
    <xf numFmtId="0" fontId="107" fillId="0" borderId="0" xfId="2708"/>
    <xf numFmtId="200" fontId="93" fillId="0" borderId="0" xfId="2228" applyNumberFormat="1" applyFont="1" applyBorder="1" applyAlignment="1"/>
    <xf numFmtId="200" fontId="93" fillId="0" borderId="0" xfId="2228" applyNumberFormat="1" applyFont="1" applyBorder="1" applyAlignment="1">
      <alignment horizontal="right" indent="1"/>
    </xf>
    <xf numFmtId="200" fontId="94" fillId="0" borderId="0" xfId="2228" applyNumberFormat="1" applyFont="1" applyBorder="1" applyAlignment="1"/>
    <xf numFmtId="200" fontId="71" fillId="0" borderId="0" xfId="2228" applyNumberFormat="1" applyFont="1" applyBorder="1" applyAlignment="1">
      <alignment horizontal="right" indent="1"/>
    </xf>
    <xf numFmtId="200" fontId="94" fillId="0" borderId="0" xfId="2228" quotePrefix="1" applyNumberFormat="1" applyFont="1" applyBorder="1" applyAlignment="1">
      <alignment horizontal="left"/>
    </xf>
    <xf numFmtId="200" fontId="71" fillId="0" borderId="0" xfId="2228" applyNumberFormat="1" applyFont="1" applyBorder="1" applyAlignment="1">
      <alignment horizontal="left"/>
    </xf>
    <xf numFmtId="200" fontId="71" fillId="0" borderId="0" xfId="2228" applyNumberFormat="1" applyFont="1" applyBorder="1" applyAlignment="1">
      <alignment horizontal="center"/>
    </xf>
    <xf numFmtId="0" fontId="71" fillId="0" borderId="2" xfId="2673" applyFont="1" applyBorder="1"/>
    <xf numFmtId="0" fontId="71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3" fontId="110" fillId="0" borderId="0" xfId="2710" applyNumberFormat="1" applyFont="1"/>
    <xf numFmtId="0" fontId="104" fillId="0" borderId="2" xfId="2673" applyFont="1" applyBorder="1" applyAlignment="1">
      <alignment horizontal="center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3" applyFont="1"/>
    <xf numFmtId="0" fontId="114" fillId="0" borderId="0" xfId="2683" applyFont="1" applyAlignment="1">
      <alignment horizontal="center" vertical="center"/>
    </xf>
    <xf numFmtId="201" fontId="98" fillId="0" borderId="0" xfId="2227" applyNumberFormat="1" applyFont="1" applyFill="1" applyBorder="1" applyAlignment="1">
      <alignment vertical="center" wrapText="1"/>
    </xf>
    <xf numFmtId="0" fontId="71" fillId="0" borderId="0" xfId="2708" applyFont="1"/>
    <xf numFmtId="0" fontId="33" fillId="0" borderId="0" xfId="2708" applyFont="1"/>
    <xf numFmtId="200" fontId="98" fillId="0" borderId="0" xfId="2227" applyNumberFormat="1" applyFont="1" applyBorder="1" applyAlignment="1">
      <alignment horizontal="center" vertical="center" wrapText="1"/>
    </xf>
    <xf numFmtId="200" fontId="98" fillId="0" borderId="0" xfId="2227" applyNumberFormat="1" applyFont="1" applyBorder="1" applyAlignment="1">
      <alignment wrapText="1"/>
    </xf>
    <xf numFmtId="200" fontId="96" fillId="0" borderId="0" xfId="2227" applyNumberFormat="1" applyFont="1" applyBorder="1" applyAlignment="1">
      <alignment horizontal="left" wrapText="1" indent="1"/>
    </xf>
    <xf numFmtId="200" fontId="98" fillId="0" borderId="0" xfId="2227" applyNumberFormat="1" applyFont="1" applyBorder="1"/>
    <xf numFmtId="200" fontId="96" fillId="0" borderId="2" xfId="2227" applyNumberFormat="1" applyFont="1" applyBorder="1" applyAlignment="1">
      <alignment horizontal="center" vertical="center" wrapText="1"/>
    </xf>
    <xf numFmtId="200" fontId="96" fillId="0" borderId="0" xfId="2227" applyNumberFormat="1" applyFont="1" applyBorder="1" applyAlignment="1">
      <alignment horizontal="center" vertical="center" wrapText="1"/>
    </xf>
    <xf numFmtId="43" fontId="33" fillId="0" borderId="0" xfId="2227" applyFont="1" applyBorder="1"/>
    <xf numFmtId="3" fontId="33" fillId="0" borderId="0" xfId="2683" applyNumberFormat="1" applyFont="1"/>
    <xf numFmtId="2" fontId="33" fillId="0" borderId="0" xfId="2683" applyNumberFormat="1" applyFont="1"/>
    <xf numFmtId="4" fontId="33" fillId="0" borderId="0" xfId="2683" applyNumberFormat="1" applyFont="1"/>
    <xf numFmtId="0" fontId="96" fillId="0" borderId="1" xfId="2227" applyNumberFormat="1" applyFont="1" applyBorder="1" applyAlignment="1">
      <alignment horizontal="center" vertical="center" wrapText="1"/>
    </xf>
    <xf numFmtId="1" fontId="33" fillId="0" borderId="0" xfId="2683" applyNumberFormat="1" applyFont="1" applyAlignment="1">
      <alignment horizontal="right" indent="1"/>
    </xf>
    <xf numFmtId="183" fontId="33" fillId="0" borderId="0" xfId="2683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4" fontId="93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4" fontId="98" fillId="0" borderId="0" xfId="2227" applyNumberFormat="1" applyFont="1" applyAlignment="1">
      <alignment horizontal="right" vertical="center"/>
    </xf>
    <xf numFmtId="204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4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3" fillId="0" borderId="0" xfId="2682" applyFont="1"/>
    <xf numFmtId="0" fontId="33" fillId="0" borderId="0" xfId="2671" applyFont="1"/>
    <xf numFmtId="0" fontId="93" fillId="0" borderId="2" xfId="2671" applyFont="1" applyBorder="1"/>
    <xf numFmtId="0" fontId="96" fillId="0" borderId="2" xfId="2708" applyFont="1" applyBorder="1" applyAlignment="1">
      <alignment horizontal="center" vertical="center" wrapText="1"/>
    </xf>
    <xf numFmtId="0" fontId="93" fillId="0" borderId="0" xfId="2671" applyFont="1"/>
    <xf numFmtId="0" fontId="71" fillId="0" borderId="3" xfId="2671" applyFont="1" applyBorder="1" applyAlignment="1">
      <alignment horizontal="center" vertical="center" wrapText="1"/>
    </xf>
    <xf numFmtId="0" fontId="120" fillId="0" borderId="0" xfId="2682" applyFont="1"/>
    <xf numFmtId="4" fontId="93" fillId="0" borderId="0" xfId="2682" applyNumberFormat="1" applyFont="1" applyAlignment="1">
      <alignment horizontal="center"/>
    </xf>
    <xf numFmtId="4" fontId="93" fillId="0" borderId="0" xfId="2675" applyNumberFormat="1" applyFont="1" applyAlignment="1">
      <alignment horizontal="center"/>
    </xf>
    <xf numFmtId="180" fontId="33" fillId="0" borderId="0" xfId="2228" applyFont="1" applyAlignment="1">
      <alignment horizontal="right"/>
    </xf>
    <xf numFmtId="39" fontId="33" fillId="0" borderId="0" xfId="2682" applyNumberFormat="1" applyFont="1"/>
    <xf numFmtId="4" fontId="71" fillId="0" borderId="0" xfId="2682" applyNumberFormat="1" applyFont="1" applyAlignment="1">
      <alignment horizontal="center"/>
    </xf>
    <xf numFmtId="4" fontId="71" fillId="0" borderId="0" xfId="2675" applyNumberFormat="1" applyFont="1" applyAlignment="1">
      <alignment horizontal="center"/>
    </xf>
    <xf numFmtId="180" fontId="71" fillId="0" borderId="0" xfId="2228" applyFont="1" applyAlignment="1">
      <alignment horizontal="right"/>
    </xf>
    <xf numFmtId="4" fontId="101" fillId="0" borderId="0" xfId="2682" applyNumberFormat="1" applyFont="1" applyAlignment="1">
      <alignment horizontal="center"/>
    </xf>
    <xf numFmtId="4" fontId="101" fillId="0" borderId="0" xfId="2675" applyNumberFormat="1" applyFont="1" applyAlignment="1">
      <alignment horizontal="center"/>
    </xf>
    <xf numFmtId="0" fontId="101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8" applyFont="1" applyAlignment="1">
      <alignment horizontal="left"/>
    </xf>
    <xf numFmtId="180" fontId="71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1"/>
    </xf>
    <xf numFmtId="0" fontId="33" fillId="0" borderId="0" xfId="2682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71" fillId="0" borderId="0" xfId="2715" applyFont="1"/>
    <xf numFmtId="0" fontId="93" fillId="0" borderId="0" xfId="2715" applyFont="1" applyAlignment="1">
      <alignment horizontal="center" vertical="center" wrapText="1"/>
    </xf>
    <xf numFmtId="0" fontId="71" fillId="0" borderId="0" xfId="2715" applyFont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93" fillId="0" borderId="0" xfId="2715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6" fillId="0" borderId="0" xfId="2418" applyNumberFormat="1" applyFont="1" applyAlignment="1">
      <alignment horizontal="left" wrapText="1"/>
    </xf>
    <xf numFmtId="49" fontId="96" fillId="0" borderId="0" xfId="2418" applyNumberFormat="1" applyFont="1" applyAlignment="1">
      <alignment horizontal="center" wrapText="1"/>
    </xf>
    <xf numFmtId="0" fontId="96" fillId="0" borderId="0" xfId="2708" applyFont="1"/>
    <xf numFmtId="0" fontId="96" fillId="0" borderId="0" xfId="2708" applyFont="1" applyAlignment="1">
      <alignment horizontal="center" wrapText="1"/>
    </xf>
    <xf numFmtId="0" fontId="96" fillId="0" borderId="0" xfId="2708" applyFont="1" applyAlignment="1">
      <alignment horizontal="center"/>
    </xf>
    <xf numFmtId="0" fontId="117" fillId="0" borderId="0" xfId="2708" applyFont="1" applyAlignment="1">
      <alignment horizontal="right"/>
    </xf>
    <xf numFmtId="0" fontId="98" fillId="0" borderId="2" xfId="2708" applyFont="1" applyBorder="1" applyAlignment="1">
      <alignment horizontal="center" vertical="center" wrapText="1"/>
    </xf>
    <xf numFmtId="0" fontId="96" fillId="0" borderId="3" xfId="2708" applyFont="1" applyBorder="1" applyAlignment="1">
      <alignment horizontal="center" vertical="center" wrapText="1"/>
    </xf>
    <xf numFmtId="0" fontId="98" fillId="0" borderId="0" xfId="2708" applyFont="1" applyAlignment="1">
      <alignment horizontal="center" vertical="center" wrapText="1"/>
    </xf>
    <xf numFmtId="0" fontId="98" fillId="0" borderId="0" xfId="2708" applyFont="1" applyAlignment="1">
      <alignment wrapText="1"/>
    </xf>
    <xf numFmtId="200" fontId="98" fillId="0" borderId="0" xfId="2716" applyNumberFormat="1" applyFont="1" applyBorder="1" applyAlignment="1">
      <alignment horizontal="right"/>
    </xf>
    <xf numFmtId="43" fontId="98" fillId="0" borderId="0" xfId="2716" applyFont="1" applyBorder="1" applyAlignment="1">
      <alignment horizontal="right"/>
    </xf>
    <xf numFmtId="43" fontId="96" fillId="0" borderId="0" xfId="2716" applyFont="1" applyBorder="1"/>
    <xf numFmtId="200" fontId="96" fillId="0" borderId="0" xfId="2716" applyNumberFormat="1" applyFont="1" applyBorder="1" applyAlignment="1">
      <alignment horizontal="right"/>
    </xf>
    <xf numFmtId="0" fontId="96" fillId="0" borderId="0" xfId="2708" applyFont="1" applyAlignment="1">
      <alignment wrapText="1"/>
    </xf>
    <xf numFmtId="43" fontId="96" fillId="0" borderId="0" xfId="2716" applyFont="1" applyBorder="1" applyAlignment="1">
      <alignment horizontal="right"/>
    </xf>
    <xf numFmtId="0" fontId="108" fillId="0" borderId="0" xfId="2708" applyFont="1" applyAlignment="1">
      <alignment vertical="center"/>
    </xf>
    <xf numFmtId="0" fontId="108" fillId="0" borderId="2" xfId="2708" applyFont="1" applyBorder="1" applyAlignment="1">
      <alignment vertical="center"/>
    </xf>
    <xf numFmtId="200" fontId="98" fillId="0" borderId="0" xfId="2716" applyNumberFormat="1" applyFont="1" applyBorder="1"/>
    <xf numFmtId="43" fontId="98" fillId="0" borderId="0" xfId="2716" applyFont="1" applyBorder="1"/>
    <xf numFmtId="200" fontId="96" fillId="0" borderId="0" xfId="2708" applyNumberFormat="1" applyFont="1"/>
    <xf numFmtId="200" fontId="96" fillId="0" borderId="0" xfId="2716" applyNumberFormat="1" applyFont="1" applyBorder="1"/>
    <xf numFmtId="0" fontId="71" fillId="0" borderId="1" xfId="2418" applyFont="1" applyBorder="1"/>
    <xf numFmtId="3" fontId="101" fillId="0" borderId="0" xfId="2717" applyNumberFormat="1" applyFont="1" applyAlignment="1">
      <alignment horizontal="right"/>
    </xf>
    <xf numFmtId="0" fontId="96" fillId="0" borderId="2" xfId="2418" applyFont="1" applyBorder="1" applyAlignment="1">
      <alignment horizontal="center" vertical="center" wrapText="1"/>
    </xf>
    <xf numFmtId="0" fontId="93" fillId="0" borderId="0" xfId="2717" applyFont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3" fontId="118" fillId="0" borderId="0" xfId="2717" applyNumberFormat="1" applyFont="1"/>
    <xf numFmtId="0" fontId="98" fillId="0" borderId="0" xfId="2418" applyFont="1" applyAlignment="1">
      <alignment horizontal="center" wrapText="1"/>
    </xf>
    <xf numFmtId="200" fontId="93" fillId="0" borderId="0" xfId="2418" applyNumberFormat="1" applyFont="1" applyAlignment="1">
      <alignment horizontal="center" vertical="center"/>
    </xf>
    <xf numFmtId="43" fontId="93" fillId="0" borderId="0" xfId="2418" applyNumberFormat="1" applyFont="1" applyAlignment="1">
      <alignment horizontal="center" vertical="center"/>
    </xf>
    <xf numFmtId="43" fontId="33" fillId="0" borderId="0" xfId="2708" applyNumberFormat="1" applyFont="1"/>
    <xf numFmtId="0" fontId="98" fillId="0" borderId="0" xfId="2418" applyFont="1" applyAlignment="1">
      <alignment vertical="center" wrapText="1"/>
    </xf>
    <xf numFmtId="0" fontId="96" fillId="0" borderId="0" xfId="2418" applyFont="1" applyAlignment="1">
      <alignment vertical="center" wrapText="1"/>
    </xf>
    <xf numFmtId="200" fontId="71" fillId="0" borderId="0" xfId="2418" applyNumberFormat="1" applyFont="1" applyAlignment="1">
      <alignment horizontal="center" vertical="center"/>
    </xf>
    <xf numFmtId="43" fontId="71" fillId="0" borderId="0" xfId="2418" applyNumberFormat="1" applyFont="1" applyAlignment="1">
      <alignment horizontal="center" vertical="center"/>
    </xf>
    <xf numFmtId="0" fontId="108" fillId="0" borderId="0" xfId="2708" applyFont="1"/>
    <xf numFmtId="200" fontId="101" fillId="0" borderId="0" xfId="2418" applyNumberFormat="1" applyFont="1" applyAlignment="1">
      <alignment horizontal="center" vertical="center"/>
    </xf>
    <xf numFmtId="43" fontId="101" fillId="0" borderId="0" xfId="2418" applyNumberFormat="1" applyFont="1" applyAlignment="1">
      <alignment horizontal="center" vertical="center"/>
    </xf>
    <xf numFmtId="200" fontId="93" fillId="0" borderId="0" xfId="2418" applyNumberFormat="1" applyFont="1" applyAlignment="1">
      <alignment horizontal="right" vertical="center"/>
    </xf>
    <xf numFmtId="43" fontId="93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16" fillId="0" borderId="0" xfId="2418" applyFont="1" applyAlignment="1">
      <alignment wrapText="1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 indent="2"/>
    </xf>
    <xf numFmtId="3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 indent="2"/>
    </xf>
    <xf numFmtId="0" fontId="11" fillId="0" borderId="0" xfId="2717" applyFont="1"/>
    <xf numFmtId="3" fontId="11" fillId="0" borderId="0" xfId="2717" applyNumberFormat="1" applyFont="1" applyAlignment="1">
      <alignment vertical="center"/>
    </xf>
    <xf numFmtId="3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 indent="2"/>
    </xf>
    <xf numFmtId="3" fontId="118" fillId="0" borderId="0" xfId="2717" applyNumberFormat="1" applyFont="1" applyAlignment="1">
      <alignment vertical="center"/>
    </xf>
    <xf numFmtId="43" fontId="71" fillId="0" borderId="0" xfId="2418" applyNumberFormat="1" applyFont="1" applyAlignment="1">
      <alignment horizontal="right"/>
    </xf>
    <xf numFmtId="43" fontId="71" fillId="0" borderId="0" xfId="2418" applyNumberFormat="1" applyFont="1" applyAlignment="1">
      <alignment horizontal="right" indent="2"/>
    </xf>
    <xf numFmtId="0" fontId="71" fillId="0" borderId="0" xfId="2718" applyFont="1"/>
    <xf numFmtId="0" fontId="71" fillId="0" borderId="0" xfId="2719" applyFont="1"/>
    <xf numFmtId="0" fontId="124" fillId="0" borderId="0" xfId="2708" applyFont="1" applyAlignment="1">
      <alignment horizontal="center"/>
    </xf>
    <xf numFmtId="0" fontId="125" fillId="0" borderId="0" xfId="2708" applyFont="1"/>
    <xf numFmtId="0" fontId="125" fillId="0" borderId="0" xfId="2708" applyFont="1" applyAlignment="1">
      <alignment horizontal="center"/>
    </xf>
    <xf numFmtId="0" fontId="96" fillId="0" borderId="2" xfId="2708" applyFont="1" applyBorder="1" applyAlignment="1">
      <alignment horizontal="center" vertical="center"/>
    </xf>
    <xf numFmtId="0" fontId="98" fillId="0" borderId="0" xfId="2418" applyFont="1"/>
    <xf numFmtId="3" fontId="98" fillId="0" borderId="2" xfId="2418" applyNumberFormat="1" applyFont="1" applyBorder="1" applyAlignment="1">
      <alignment horizontal="right"/>
    </xf>
    <xf numFmtId="4" fontId="98" fillId="0" borderId="2" xfId="2418" applyNumberFormat="1" applyFont="1" applyBorder="1" applyAlignment="1">
      <alignment horizontal="right"/>
    </xf>
    <xf numFmtId="4" fontId="125" fillId="0" borderId="0" xfId="2418" applyNumberFormat="1" applyFont="1"/>
    <xf numFmtId="0" fontId="125" fillId="0" borderId="0" xfId="2418" applyFont="1"/>
    <xf numFmtId="0" fontId="117" fillId="0" borderId="0" xfId="2418" applyFont="1"/>
    <xf numFmtId="3" fontId="117" fillId="0" borderId="0" xfId="2418" applyNumberFormat="1" applyFont="1" applyAlignment="1">
      <alignment horizontal="right"/>
    </xf>
    <xf numFmtId="4" fontId="117" fillId="0" borderId="0" xfId="2418" applyNumberFormat="1" applyFont="1" applyAlignment="1">
      <alignment horizontal="right"/>
    </xf>
    <xf numFmtId="0" fontId="96" fillId="0" borderId="0" xfId="2418" quotePrefix="1" applyFont="1"/>
    <xf numFmtId="3" fontId="96" fillId="0" borderId="0" xfId="2418" applyNumberFormat="1" applyFont="1" applyAlignment="1">
      <alignment horizontal="right"/>
    </xf>
    <xf numFmtId="3" fontId="96" fillId="0" borderId="0" xfId="2418" quotePrefix="1" applyNumberFormat="1" applyFont="1" applyAlignment="1">
      <alignment horizontal="right"/>
    </xf>
    <xf numFmtId="4" fontId="96" fillId="0" borderId="0" xfId="2418" quotePrefix="1" applyNumberFormat="1" applyFont="1" applyAlignment="1">
      <alignment horizontal="right"/>
    </xf>
    <xf numFmtId="0" fontId="98" fillId="0" borderId="0" xfId="2418" quotePrefix="1" applyFont="1"/>
    <xf numFmtId="3" fontId="98" fillId="0" borderId="0" xfId="2418" applyNumberFormat="1" applyFont="1" applyAlignment="1">
      <alignment horizontal="right"/>
    </xf>
    <xf numFmtId="3" fontId="98" fillId="0" borderId="0" xfId="2418" quotePrefix="1" applyNumberFormat="1" applyFont="1" applyAlignment="1">
      <alignment horizontal="right"/>
    </xf>
    <xf numFmtId="4" fontId="98" fillId="0" borderId="0" xfId="2418" quotePrefix="1" applyNumberFormat="1" applyFont="1" applyAlignment="1">
      <alignment horizontal="right"/>
    </xf>
    <xf numFmtId="2" fontId="125" fillId="0" borderId="0" xfId="2418" applyNumberFormat="1" applyFont="1"/>
    <xf numFmtId="3" fontId="125" fillId="0" borderId="0" xfId="2418" applyNumberFormat="1" applyFont="1"/>
    <xf numFmtId="0" fontId="96" fillId="0" borderId="0" xfId="2418" applyFont="1" applyAlignment="1">
      <alignment horizontal="right"/>
    </xf>
    <xf numFmtId="0" fontId="96" fillId="0" borderId="0" xfId="2418" quotePrefix="1" applyFont="1" applyAlignment="1">
      <alignment horizontal="right"/>
    </xf>
    <xf numFmtId="4" fontId="98" fillId="0" borderId="0" xfId="2418" applyNumberFormat="1" applyFont="1" applyAlignment="1">
      <alignment horizontal="right"/>
    </xf>
    <xf numFmtId="0" fontId="96" fillId="0" borderId="0" xfId="2418" applyFont="1"/>
    <xf numFmtId="4" fontId="96" fillId="0" borderId="0" xfId="2418" applyNumberFormat="1" applyFont="1" applyAlignment="1">
      <alignment horizontal="right"/>
    </xf>
    <xf numFmtId="0" fontId="126" fillId="0" borderId="0" xfId="2418" applyFont="1"/>
    <xf numFmtId="0" fontId="112" fillId="0" borderId="0" xfId="2418" applyFont="1" applyAlignment="1">
      <alignment horizontal="left"/>
    </xf>
    <xf numFmtId="0" fontId="71" fillId="0" borderId="1" xfId="2663" applyFont="1" applyBorder="1" applyAlignment="1">
      <alignment horizontal="center" vertical="center" wrapText="1"/>
    </xf>
    <xf numFmtId="183" fontId="93" fillId="0" borderId="0" xfId="2664" applyNumberFormat="1" applyFont="1" applyAlignment="1">
      <alignment horizontal="center"/>
    </xf>
    <xf numFmtId="4" fontId="71" fillId="0" borderId="1" xfId="2663" applyNumberFormat="1" applyFont="1" applyBorder="1" applyAlignment="1">
      <alignment horizontal="center" vertical="center" wrapText="1"/>
    </xf>
    <xf numFmtId="0" fontId="71" fillId="0" borderId="0" xfId="2410" applyFont="1" applyAlignment="1">
      <alignment horizontal="center"/>
    </xf>
    <xf numFmtId="3" fontId="71" fillId="0" borderId="1" xfId="2663" applyNumberFormat="1" applyFont="1" applyBorder="1" applyAlignment="1">
      <alignment horizontal="center" vertical="center"/>
    </xf>
    <xf numFmtId="3" fontId="71" fillId="0" borderId="0" xfId="2663" applyNumberFormat="1" applyFont="1" applyAlignment="1">
      <alignment horizontal="center"/>
    </xf>
    <xf numFmtId="0" fontId="71" fillId="0" borderId="0" xfId="2663" applyFont="1" applyAlignment="1">
      <alignment horizontal="center"/>
    </xf>
    <xf numFmtId="3" fontId="71" fillId="0" borderId="0" xfId="2410" applyNumberFormat="1" applyFont="1" applyAlignment="1">
      <alignment horizontal="center"/>
    </xf>
    <xf numFmtId="4" fontId="71" fillId="0" borderId="0" xfId="2410" applyNumberFormat="1" applyFont="1" applyAlignment="1">
      <alignment horizontal="center"/>
    </xf>
    <xf numFmtId="43" fontId="71" fillId="0" borderId="0" xfId="2410" applyNumberFormat="1" applyFont="1" applyAlignment="1">
      <alignment horizontal="center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2" fontId="98" fillId="0" borderId="0" xfId="0" applyNumberFormat="1" applyFont="1" applyAlignment="1">
      <alignment horizontal="center" wrapText="1"/>
    </xf>
    <xf numFmtId="2" fontId="71" fillId="0" borderId="0" xfId="2410" applyNumberFormat="1" applyFont="1" applyAlignment="1">
      <alignment horizontal="center"/>
    </xf>
    <xf numFmtId="2" fontId="71" fillId="0" borderId="1" xfId="2663" applyNumberFormat="1" applyFont="1" applyBorder="1" applyAlignment="1">
      <alignment horizontal="center" vertical="center"/>
    </xf>
    <xf numFmtId="43" fontId="71" fillId="0" borderId="1" xfId="2663" applyNumberFormat="1" applyFont="1" applyBorder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123" fillId="0" borderId="0" xfId="2715" applyFont="1" applyAlignment="1">
      <alignment horizontal="center"/>
    </xf>
    <xf numFmtId="0" fontId="95" fillId="0" borderId="0" xfId="0" applyFont="1" applyAlignment="1">
      <alignment horizontal="center" vertical="center"/>
    </xf>
    <xf numFmtId="200" fontId="96" fillId="0" borderId="0" xfId="2228" applyNumberFormat="1" applyFont="1" applyBorder="1" applyAlignment="1">
      <alignment wrapText="1"/>
    </xf>
    <xf numFmtId="43" fontId="0" fillId="0" borderId="0" xfId="2692" applyFont="1"/>
    <xf numFmtId="200" fontId="0" fillId="0" borderId="0" xfId="0" applyNumberFormat="1"/>
    <xf numFmtId="200" fontId="93" fillId="0" borderId="0" xfId="2692" applyNumberFormat="1" applyFont="1" applyBorder="1" applyAlignment="1"/>
    <xf numFmtId="43" fontId="116" fillId="0" borderId="0" xfId="2692" applyFont="1" applyFill="1" applyBorder="1" applyAlignment="1">
      <alignment horizontal="right" indent="1"/>
    </xf>
    <xf numFmtId="200" fontId="94" fillId="0" borderId="0" xfId="2692" quotePrefix="1" applyNumberFormat="1" applyFont="1" applyBorder="1" applyAlignment="1">
      <alignment horizontal="left"/>
    </xf>
    <xf numFmtId="200" fontId="71" fillId="0" borderId="0" xfId="2692" applyNumberFormat="1" applyFont="1" applyBorder="1" applyAlignment="1">
      <alignment horizontal="left"/>
    </xf>
    <xf numFmtId="0" fontId="101" fillId="0" borderId="1" xfId="2683" applyFont="1" applyBorder="1"/>
    <xf numFmtId="0" fontId="96" fillId="0" borderId="0" xfId="2664" applyFont="1" applyAlignment="1">
      <alignment horizontal="center" vertical="center" wrapText="1"/>
    </xf>
    <xf numFmtId="0" fontId="94" fillId="0" borderId="1" xfId="2715" applyFont="1" applyBorder="1" applyAlignment="1">
      <alignment horizontal="right" vertical="center" wrapText="1"/>
    </xf>
    <xf numFmtId="0" fontId="94" fillId="0" borderId="0" xfId="2715" applyFont="1" applyAlignment="1">
      <alignment horizontal="right" vertical="center" wrapText="1"/>
    </xf>
    <xf numFmtId="49" fontId="96" fillId="0" borderId="0" xfId="2418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205" fontId="93" fillId="0" borderId="0" xfId="2228" applyNumberFormat="1" applyFont="1" applyBorder="1" applyAlignment="1">
      <alignment horizontal="right" indent="1"/>
    </xf>
    <xf numFmtId="205" fontId="71" fillId="0" borderId="0" xfId="2228" applyNumberFormat="1" applyFont="1" applyBorder="1" applyAlignment="1"/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9" xfId="2663" applyFont="1" applyBorder="1" applyAlignment="1">
      <alignment horizontal="center" vertical="center" wrapText="1"/>
    </xf>
    <xf numFmtId="0" fontId="71" fillId="0" borderId="19" xfId="0" applyFont="1" applyBorder="1"/>
    <xf numFmtId="0" fontId="71" fillId="0" borderId="9" xfId="0" applyFont="1" applyBorder="1"/>
    <xf numFmtId="0" fontId="93" fillId="0" borderId="20" xfId="0" applyFont="1" applyBorder="1" applyAlignment="1">
      <alignment wrapText="1"/>
    </xf>
    <xf numFmtId="0" fontId="71" fillId="0" borderId="20" xfId="0" applyFont="1" applyBorder="1" applyAlignment="1">
      <alignment wrapText="1"/>
    </xf>
    <xf numFmtId="0" fontId="71" fillId="0" borderId="20" xfId="0" applyFont="1" applyBorder="1" applyAlignment="1">
      <alignment horizontal="center" vertical="center" wrapText="1"/>
    </xf>
    <xf numFmtId="200" fontId="71" fillId="0" borderId="12" xfId="2246" applyNumberFormat="1" applyFont="1" applyFill="1" applyBorder="1" applyAlignment="1">
      <alignment horizontal="center" vertical="center" wrapText="1"/>
    </xf>
    <xf numFmtId="43" fontId="71" fillId="0" borderId="12" xfId="2692" applyFont="1" applyFill="1" applyBorder="1" applyAlignment="1">
      <alignment horizontal="center" vertical="center" wrapText="1"/>
    </xf>
    <xf numFmtId="43" fontId="71" fillId="0" borderId="12" xfId="2246" applyFont="1" applyFill="1" applyBorder="1" applyAlignment="1">
      <alignment horizontal="center" vertical="center" wrapText="1"/>
    </xf>
    <xf numFmtId="43" fontId="130" fillId="0" borderId="12" xfId="2246" applyFont="1" applyFill="1" applyBorder="1" applyAlignment="1">
      <alignment horizontal="center" vertical="center" wrapText="1"/>
    </xf>
    <xf numFmtId="0" fontId="93" fillId="0" borderId="20" xfId="0" applyFont="1" applyBorder="1" applyAlignment="1">
      <alignment horizontal="left" vertical="center" wrapText="1"/>
    </xf>
    <xf numFmtId="0" fontId="93" fillId="0" borderId="20" xfId="0" applyFont="1" applyBorder="1" applyAlignment="1">
      <alignment horizontal="center" vertical="center" wrapText="1"/>
    </xf>
    <xf numFmtId="200" fontId="93" fillId="0" borderId="20" xfId="2692" applyNumberFormat="1" applyFont="1" applyFill="1" applyBorder="1" applyAlignment="1">
      <alignment horizontal="center" vertical="center" wrapText="1"/>
    </xf>
    <xf numFmtId="43" fontId="93" fillId="0" borderId="20" xfId="2692" applyFont="1" applyFill="1" applyBorder="1" applyAlignment="1">
      <alignment horizontal="right"/>
    </xf>
    <xf numFmtId="43" fontId="93" fillId="0" borderId="20" xfId="2692" applyFont="1" applyFill="1" applyBorder="1" applyAlignment="1">
      <alignment horizontal="center" vertical="center" wrapText="1"/>
    </xf>
    <xf numFmtId="200" fontId="93" fillId="0" borderId="20" xfId="2246" applyNumberFormat="1" applyFont="1" applyFill="1" applyBorder="1" applyAlignment="1">
      <alignment horizontal="center" vertical="center" wrapText="1"/>
    </xf>
    <xf numFmtId="43" fontId="129" fillId="0" borderId="20" xfId="2246" applyFont="1" applyFill="1" applyBorder="1" applyAlignment="1">
      <alignment horizontal="center" vertical="center" wrapText="1"/>
    </xf>
    <xf numFmtId="0" fontId="71" fillId="0" borderId="0" xfId="1" applyFont="1" applyAlignment="1">
      <alignment horizontal="left" indent="2"/>
    </xf>
    <xf numFmtId="43" fontId="71" fillId="0" borderId="20" xfId="2411" applyNumberFormat="1" applyFont="1" applyBorder="1" applyAlignment="1">
      <alignment horizontal="center" vertical="center"/>
    </xf>
    <xf numFmtId="200" fontId="71" fillId="0" borderId="20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center" vertical="center" wrapText="1"/>
    </xf>
    <xf numFmtId="43" fontId="71" fillId="0" borderId="20" xfId="2246" applyFont="1" applyFill="1" applyBorder="1" applyAlignment="1">
      <alignment horizontal="center" vertical="center" wrapText="1"/>
    </xf>
    <xf numFmtId="43" fontId="130" fillId="0" borderId="20" xfId="2246" applyFont="1" applyFill="1" applyBorder="1" applyAlignment="1">
      <alignment horizontal="center" vertical="center" wrapText="1"/>
    </xf>
    <xf numFmtId="0" fontId="101" fillId="0" borderId="0" xfId="1" applyFont="1" applyAlignment="1">
      <alignment horizontal="left" indent="4"/>
    </xf>
    <xf numFmtId="0" fontId="94" fillId="0" borderId="20" xfId="0" applyFont="1" applyBorder="1" applyAlignment="1">
      <alignment wrapText="1"/>
    </xf>
    <xf numFmtId="43" fontId="101" fillId="0" borderId="20" xfId="2411" applyNumberFormat="1" applyFont="1" applyBorder="1" applyAlignment="1">
      <alignment horizontal="center" vertical="center"/>
    </xf>
    <xf numFmtId="200" fontId="101" fillId="0" borderId="20" xfId="2692" applyNumberFormat="1" applyFont="1" applyFill="1" applyBorder="1" applyAlignment="1">
      <alignment horizontal="center" vertical="center" wrapText="1"/>
    </xf>
    <xf numFmtId="43" fontId="101" fillId="0" borderId="20" xfId="2246" applyFont="1" applyFill="1" applyBorder="1" applyAlignment="1">
      <alignment horizontal="center" vertical="center" wrapText="1"/>
    </xf>
    <xf numFmtId="43" fontId="131" fillId="0" borderId="20" xfId="2246" applyFont="1" applyFill="1" applyBorder="1" applyAlignment="1">
      <alignment horizontal="center" vertical="center" wrapText="1"/>
    </xf>
    <xf numFmtId="0" fontId="101" fillId="0" borderId="0" xfId="0" applyFont="1"/>
    <xf numFmtId="43" fontId="130" fillId="0" borderId="20" xfId="2692" applyFont="1" applyFill="1" applyBorder="1" applyAlignment="1">
      <alignment horizontal="center" vertical="center" wrapText="1"/>
    </xf>
    <xf numFmtId="200" fontId="71" fillId="0" borderId="21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right"/>
    </xf>
    <xf numFmtId="200" fontId="71" fillId="0" borderId="21" xfId="2246" applyNumberFormat="1" applyFont="1" applyFill="1" applyBorder="1" applyAlignment="1">
      <alignment horizontal="center" vertical="center" wrapText="1"/>
    </xf>
    <xf numFmtId="43" fontId="71" fillId="0" borderId="21" xfId="2692" applyFont="1" applyFill="1" applyBorder="1" applyAlignment="1">
      <alignment horizontal="center" vertical="center" wrapText="1"/>
    </xf>
    <xf numFmtId="43" fontId="71" fillId="0" borderId="21" xfId="2246" applyFont="1" applyFill="1" applyBorder="1" applyAlignment="1">
      <alignment horizontal="center" vertical="center" wrapText="1"/>
    </xf>
    <xf numFmtId="43" fontId="130" fillId="0" borderId="21" xfId="2246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vertical="center" wrapText="1" indent="2"/>
    </xf>
    <xf numFmtId="200" fontId="71" fillId="0" borderId="20" xfId="2246" applyNumberFormat="1" applyFont="1" applyFill="1" applyBorder="1" applyAlignment="1">
      <alignment horizontal="center" vertical="center" wrapText="1"/>
    </xf>
    <xf numFmtId="2" fontId="71" fillId="0" borderId="20" xfId="0" quotePrefix="1" applyNumberFormat="1" applyFont="1" applyBorder="1" applyAlignment="1">
      <alignment horizontal="left" vertical="center" wrapText="1" indent="2"/>
    </xf>
    <xf numFmtId="0" fontId="71" fillId="0" borderId="20" xfId="0" applyFont="1" applyBorder="1" applyAlignment="1">
      <alignment horizontal="left" wrapText="1" indent="2"/>
    </xf>
    <xf numFmtId="43" fontId="96" fillId="0" borderId="20" xfId="2692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indent="2"/>
    </xf>
    <xf numFmtId="49" fontId="96" fillId="0" borderId="20" xfId="0" applyNumberFormat="1" applyFont="1" applyBorder="1" applyAlignment="1">
      <alignment horizontal="left" wrapText="1" indent="2"/>
    </xf>
    <xf numFmtId="0" fontId="71" fillId="0" borderId="20" xfId="0" applyFont="1" applyBorder="1" applyAlignment="1">
      <alignment horizontal="left" wrapText="1" indent="1"/>
    </xf>
    <xf numFmtId="49" fontId="98" fillId="0" borderId="20" xfId="0" applyNumberFormat="1" applyFont="1" applyBorder="1" applyAlignment="1">
      <alignment horizontal="left" wrapText="1"/>
    </xf>
    <xf numFmtId="43" fontId="71" fillId="0" borderId="0" xfId="0" applyNumberFormat="1" applyFont="1"/>
    <xf numFmtId="43" fontId="96" fillId="0" borderId="20" xfId="2692" applyFont="1" applyFill="1" applyBorder="1" applyAlignment="1">
      <alignment vertical="center" wrapText="1"/>
    </xf>
    <xf numFmtId="0" fontId="93" fillId="0" borderId="20" xfId="0" applyFont="1" applyBorder="1" applyAlignment="1">
      <alignment vertical="center" wrapText="1"/>
    </xf>
    <xf numFmtId="0" fontId="71" fillId="0" borderId="20" xfId="0" applyFont="1" applyBorder="1" applyAlignment="1">
      <alignment vertical="center" wrapText="1"/>
    </xf>
    <xf numFmtId="200" fontId="96" fillId="0" borderId="20" xfId="2692" applyNumberFormat="1" applyFont="1" applyFill="1" applyBorder="1" applyAlignment="1">
      <alignment horizontal="center" vertical="center" wrapText="1"/>
    </xf>
    <xf numFmtId="200" fontId="71" fillId="0" borderId="20" xfId="2218" applyNumberFormat="1" applyFont="1" applyFill="1" applyBorder="1" applyAlignment="1">
      <alignment horizontal="left" indent="1"/>
    </xf>
    <xf numFmtId="0" fontId="71" fillId="0" borderId="20" xfId="0" quotePrefix="1" applyFont="1" applyBorder="1" applyAlignment="1">
      <alignment horizontal="center" vertical="center" wrapText="1"/>
    </xf>
    <xf numFmtId="43" fontId="130" fillId="0" borderId="21" xfId="2692" applyFont="1" applyFill="1" applyBorder="1" applyAlignment="1">
      <alignment horizontal="center" vertical="center" wrapText="1"/>
    </xf>
    <xf numFmtId="200" fontId="71" fillId="0" borderId="0" xfId="0" applyNumberFormat="1" applyFont="1" applyAlignment="1">
      <alignment horizontal="center"/>
    </xf>
    <xf numFmtId="0" fontId="71" fillId="0" borderId="20" xfId="0" applyFont="1" applyBorder="1" applyAlignment="1">
      <alignment horizontal="left" vertical="center"/>
    </xf>
    <xf numFmtId="202" fontId="130" fillId="0" borderId="20" xfId="2246" applyNumberFormat="1" applyFont="1" applyFill="1" applyBorder="1" applyAlignment="1">
      <alignment horizontal="center" vertical="center" wrapText="1"/>
    </xf>
    <xf numFmtId="43" fontId="96" fillId="0" borderId="20" xfId="2246" applyFont="1" applyFill="1" applyBorder="1" applyAlignment="1">
      <alignment horizontal="center" vertical="center" wrapText="1"/>
    </xf>
    <xf numFmtId="3" fontId="98" fillId="0" borderId="0" xfId="0" applyNumberFormat="1" applyFont="1"/>
    <xf numFmtId="206" fontId="98" fillId="0" borderId="0" xfId="0" applyNumberFormat="1" applyFont="1"/>
    <xf numFmtId="0" fontId="71" fillId="0" borderId="20" xfId="0" applyFont="1" applyBorder="1" applyAlignment="1">
      <alignment horizontal="left" wrapText="1"/>
    </xf>
    <xf numFmtId="0" fontId="93" fillId="0" borderId="20" xfId="0" applyFont="1" applyBorder="1"/>
    <xf numFmtId="200" fontId="96" fillId="0" borderId="20" xfId="2246" applyNumberFormat="1" applyFont="1" applyFill="1" applyBorder="1" applyAlignment="1">
      <alignment horizontal="center" vertical="center" wrapText="1"/>
    </xf>
    <xf numFmtId="0" fontId="130" fillId="0" borderId="0" xfId="0" applyFont="1"/>
    <xf numFmtId="0" fontId="101" fillId="0" borderId="20" xfId="0" applyFont="1" applyBorder="1"/>
    <xf numFmtId="0" fontId="101" fillId="0" borderId="20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/>
    </xf>
    <xf numFmtId="0" fontId="96" fillId="0" borderId="20" xfId="0" applyFont="1" applyBorder="1" applyAlignment="1">
      <alignment horizontal="left" indent="2"/>
    </xf>
    <xf numFmtId="0" fontId="93" fillId="0" borderId="22" xfId="0" applyFont="1" applyBorder="1" applyAlignment="1">
      <alignment wrapText="1"/>
    </xf>
    <xf numFmtId="0" fontId="71" fillId="0" borderId="22" xfId="0" applyFont="1" applyBorder="1" applyAlignment="1">
      <alignment wrapText="1"/>
    </xf>
    <xf numFmtId="0" fontId="96" fillId="0" borderId="22" xfId="0" applyFont="1" applyBorder="1" applyAlignment="1">
      <alignment horizontal="center" vertical="center" wrapText="1"/>
    </xf>
    <xf numFmtId="0" fontId="130" fillId="0" borderId="22" xfId="0" applyFont="1" applyBorder="1" applyAlignment="1">
      <alignment horizontal="center" vertical="center" wrapText="1"/>
    </xf>
    <xf numFmtId="200" fontId="130" fillId="0" borderId="22" xfId="2246" applyNumberFormat="1" applyFont="1" applyFill="1" applyBorder="1" applyAlignment="1">
      <alignment horizontal="center" vertical="center" wrapText="1"/>
    </xf>
    <xf numFmtId="43" fontId="71" fillId="0" borderId="22" xfId="2692" applyFont="1" applyFill="1" applyBorder="1" applyAlignment="1">
      <alignment horizontal="center" vertical="center" wrapText="1"/>
    </xf>
    <xf numFmtId="43" fontId="130" fillId="0" borderId="22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2" fontId="71" fillId="0" borderId="0" xfId="2246" applyNumberFormat="1" applyFont="1" applyFill="1" applyAlignment="1">
      <alignment horizontal="center" vertical="center"/>
    </xf>
    <xf numFmtId="4" fontId="71" fillId="0" borderId="0" xfId="2418" applyNumberFormat="1" applyFont="1" applyAlignment="1">
      <alignment horizontal="right" vertical="center"/>
    </xf>
    <xf numFmtId="0" fontId="102" fillId="0" borderId="0" xfId="0" applyFont="1" applyAlignment="1">
      <alignment vertical="center"/>
    </xf>
    <xf numFmtId="0" fontId="94" fillId="0" borderId="1" xfId="2715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6" fillId="0" borderId="0" xfId="2708" applyNumberFormat="1" applyFont="1"/>
    <xf numFmtId="43" fontId="104" fillId="0" borderId="0" xfId="2692" applyFont="1" applyBorder="1"/>
    <xf numFmtId="0" fontId="95" fillId="0" borderId="0" xfId="2663" applyFont="1" applyAlignment="1">
      <alignment horizontal="center" vertical="center"/>
    </xf>
    <xf numFmtId="0" fontId="71" fillId="0" borderId="0" xfId="2671" applyFont="1" applyAlignment="1">
      <alignment horizontal="right" vertical="center" wrapText="1"/>
    </xf>
    <xf numFmtId="0" fontId="96" fillId="0" borderId="0" xfId="2708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2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2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8" applyFont="1" applyAlignment="1">
      <alignment horizontal="left" wrapText="1"/>
    </xf>
    <xf numFmtId="4" fontId="71" fillId="0" borderId="0" xfId="2682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  <xf numFmtId="0" fontId="71" fillId="0" borderId="0" xfId="0" applyFont="1" applyAlignment="1">
      <alignment horizontal="center" vertical="center" wrapText="1"/>
    </xf>
    <xf numFmtId="201" fontId="93" fillId="0" borderId="0" xfId="2692" applyNumberFormat="1" applyFont="1" applyFill="1" applyAlignment="1">
      <alignment horizontal="right" vertical="center"/>
    </xf>
    <xf numFmtId="0" fontId="93" fillId="0" borderId="0" xfId="2411" applyFont="1"/>
    <xf numFmtId="43" fontId="93" fillId="0" borderId="0" xfId="2411" applyNumberFormat="1" applyFont="1"/>
    <xf numFmtId="2" fontId="71" fillId="0" borderId="0" xfId="0" quotePrefix="1" applyNumberFormat="1" applyFont="1" applyAlignment="1">
      <alignment horizontal="left" vertical="center" wrapText="1"/>
    </xf>
    <xf numFmtId="43" fontId="93" fillId="0" borderId="0" xfId="2692" applyFont="1" applyFill="1" applyAlignment="1">
      <alignment horizontal="right" vertical="center"/>
    </xf>
    <xf numFmtId="43" fontId="71" fillId="0" borderId="0" xfId="2692" applyFont="1" applyFill="1" applyAlignment="1">
      <alignment horizontal="center" vertical="center" wrapText="1"/>
    </xf>
    <xf numFmtId="43" fontId="71" fillId="0" borderId="0" xfId="2692" applyFont="1" applyFill="1" applyAlignment="1">
      <alignment horizontal="right" vertical="center"/>
    </xf>
    <xf numFmtId="0" fontId="71" fillId="0" borderId="0" xfId="2411" applyFont="1"/>
    <xf numFmtId="43" fontId="71" fillId="0" borderId="0" xfId="2411" applyNumberFormat="1" applyFont="1"/>
    <xf numFmtId="0" fontId="93" fillId="0" borderId="0" xfId="2712" applyFont="1" applyAlignment="1">
      <alignment horizontal="left" vertical="center" wrapText="1"/>
    </xf>
    <xf numFmtId="0" fontId="93" fillId="0" borderId="0" xfId="2712" applyFont="1" applyAlignment="1">
      <alignment horizontal="center" vertical="center" wrapText="1"/>
    </xf>
    <xf numFmtId="43" fontId="93" fillId="0" borderId="0" xfId="2692" applyFont="1" applyFill="1" applyAlignment="1">
      <alignment horizontal="center" vertical="center" wrapText="1"/>
    </xf>
    <xf numFmtId="0" fontId="93" fillId="0" borderId="0" xfId="2411" applyFont="1" applyAlignment="1">
      <alignment vertical="center"/>
    </xf>
    <xf numFmtId="43" fontId="71" fillId="0" borderId="0" xfId="2411" applyNumberFormat="1" applyFont="1" applyAlignment="1">
      <alignment vertical="center"/>
    </xf>
    <xf numFmtId="0" fontId="71" fillId="0" borderId="0" xfId="2712" applyFont="1" applyAlignment="1">
      <alignment horizontal="left" vertical="center" wrapText="1"/>
    </xf>
    <xf numFmtId="0" fontId="71" fillId="0" borderId="0" xfId="2411" applyFont="1" applyAlignment="1">
      <alignment vertical="center"/>
    </xf>
    <xf numFmtId="43" fontId="71" fillId="0" borderId="0" xfId="2411" applyNumberFormat="1" applyFont="1" applyAlignment="1">
      <alignment horizontal="center" vertical="center"/>
    </xf>
    <xf numFmtId="0" fontId="71" fillId="0" borderId="0" xfId="2411" applyFont="1" applyAlignment="1">
      <alignment horizontal="center" vertical="center" wrapText="1"/>
    </xf>
    <xf numFmtId="0" fontId="71" fillId="0" borderId="0" xfId="2411" applyFont="1" applyAlignment="1">
      <alignment vertical="center" wrapText="1"/>
    </xf>
    <xf numFmtId="43" fontId="71" fillId="0" borderId="0" xfId="2692" applyFont="1" applyAlignment="1">
      <alignment horizontal="center" vertical="center" wrapText="1"/>
    </xf>
    <xf numFmtId="0" fontId="71" fillId="0" borderId="0" xfId="2411" quotePrefix="1" applyFont="1" applyAlignment="1">
      <alignment horizontal="left" vertical="center"/>
    </xf>
    <xf numFmtId="0" fontId="93" fillId="0" borderId="0" xfId="2411" quotePrefix="1" applyFont="1" applyAlignment="1">
      <alignment horizontal="left" vertical="center" wrapText="1"/>
    </xf>
    <xf numFmtId="0" fontId="93" fillId="0" borderId="0" xfId="2411" applyFont="1" applyAlignment="1">
      <alignment horizontal="center" vertical="center" wrapText="1"/>
    </xf>
    <xf numFmtId="0" fontId="71" fillId="0" borderId="0" xfId="2411" applyFont="1" applyAlignment="1">
      <alignment horizontal="center" vertical="center"/>
    </xf>
    <xf numFmtId="0" fontId="93" fillId="0" borderId="0" xfId="2411" applyFont="1" applyAlignment="1">
      <alignment horizontal="center" vertical="center"/>
    </xf>
    <xf numFmtId="43" fontId="71" fillId="0" borderId="0" xfId="2692" applyFont="1" applyAlignment="1">
      <alignment horizontal="right" vertical="center"/>
    </xf>
    <xf numFmtId="0" fontId="71" fillId="0" borderId="0" xfId="2411" applyFont="1" applyAlignment="1">
      <alignment horizontal="center"/>
    </xf>
    <xf numFmtId="43" fontId="93" fillId="0" borderId="0" xfId="2692" applyFont="1" applyFill="1" applyAlignment="1">
      <alignment horizontal="right" vertical="center" wrapText="1"/>
    </xf>
    <xf numFmtId="43" fontId="71" fillId="0" borderId="0" xfId="2692" applyFont="1" applyAlignment="1">
      <alignment horizontal="right" vertical="center" wrapText="1"/>
    </xf>
    <xf numFmtId="43" fontId="93" fillId="0" borderId="0" xfId="2692" applyFont="1" applyAlignment="1">
      <alignment horizontal="right" vertical="center"/>
    </xf>
    <xf numFmtId="0" fontId="71" fillId="0" borderId="0" xfId="2411" applyFont="1" applyAlignment="1">
      <alignment horizontal="right"/>
    </xf>
    <xf numFmtId="43" fontId="71" fillId="0" borderId="0" xfId="2692" applyFont="1" applyFill="1" applyAlignment="1">
      <alignment horizontal="right" vertical="center" wrapText="1"/>
    </xf>
    <xf numFmtId="43" fontId="93" fillId="0" borderId="0" xfId="2692" applyFont="1" applyAlignment="1">
      <alignment horizontal="right" vertical="center" wrapText="1"/>
    </xf>
    <xf numFmtId="0" fontId="114" fillId="0" borderId="0" xfId="2664" applyFont="1" applyAlignment="1">
      <alignment horizontal="left"/>
    </xf>
    <xf numFmtId="0" fontId="33" fillId="0" borderId="0" xfId="2664" applyFont="1" applyAlignment="1">
      <alignment horizontal="right"/>
    </xf>
    <xf numFmtId="0" fontId="94" fillId="0" borderId="1" xfId="2664" applyFont="1" applyBorder="1"/>
    <xf numFmtId="0" fontId="94" fillId="0" borderId="0" xfId="2664" applyFont="1" applyAlignment="1">
      <alignment horizontal="right" vertical="center"/>
    </xf>
    <xf numFmtId="0" fontId="33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6" fillId="0" borderId="0" xfId="0" applyNumberFormat="1" applyFont="1" applyAlignment="1">
      <alignment horizontal="center" wrapText="1"/>
    </xf>
    <xf numFmtId="4" fontId="96" fillId="0" borderId="0" xfId="0" applyNumberFormat="1" applyFont="1" applyAlignment="1">
      <alignment horizontal="center" wrapText="1"/>
    </xf>
    <xf numFmtId="3" fontId="71" fillId="0" borderId="0" xfId="2665" applyNumberFormat="1" applyFont="1"/>
    <xf numFmtId="0" fontId="109" fillId="0" borderId="2" xfId="2713" applyFont="1" applyBorder="1"/>
    <xf numFmtId="0" fontId="109" fillId="0" borderId="0" xfId="2713" applyFont="1"/>
    <xf numFmtId="0" fontId="109" fillId="0" borderId="0" xfId="2713" applyFont="1" applyAlignment="1">
      <alignment horizontal="center"/>
    </xf>
    <xf numFmtId="200" fontId="96" fillId="0" borderId="0" xfId="2713" applyNumberFormat="1" applyFont="1" applyAlignment="1">
      <alignment horizontal="right"/>
    </xf>
    <xf numFmtId="200" fontId="96" fillId="0" borderId="0" xfId="2713" applyNumberFormat="1" applyFont="1" applyAlignment="1">
      <alignment horizontal="left" indent="1"/>
    </xf>
    <xf numFmtId="43" fontId="96" fillId="0" borderId="0" xfId="2713" applyNumberFormat="1" applyFont="1" applyAlignment="1">
      <alignment horizontal="right"/>
    </xf>
    <xf numFmtId="0" fontId="121" fillId="0" borderId="0" xfId="2714" applyFill="1"/>
    <xf numFmtId="201" fontId="93" fillId="0" borderId="0" xfId="2692" applyNumberFormat="1" applyFont="1" applyFill="1" applyAlignment="1">
      <alignment horizontal="center"/>
    </xf>
    <xf numFmtId="207" fontId="93" fillId="0" borderId="0" xfId="2692" applyNumberFormat="1" applyFont="1" applyFill="1" applyAlignment="1">
      <alignment horizontal="center"/>
    </xf>
    <xf numFmtId="43" fontId="93" fillId="0" borderId="0" xfId="2692" applyFont="1" applyFill="1" applyBorder="1" applyAlignment="1">
      <alignment horizontal="center"/>
    </xf>
    <xf numFmtId="43" fontId="71" fillId="0" borderId="0" xfId="2692" applyFont="1" applyFill="1" applyAlignment="1">
      <alignment horizontal="center"/>
    </xf>
    <xf numFmtId="3" fontId="71" fillId="0" borderId="0" xfId="2692" applyNumberFormat="1" applyFont="1" applyFill="1" applyAlignment="1">
      <alignment horizontal="center"/>
    </xf>
    <xf numFmtId="206" fontId="71" fillId="0" borderId="0" xfId="2692" applyNumberFormat="1" applyFont="1" applyFill="1" applyAlignment="1">
      <alignment horizontal="center"/>
    </xf>
    <xf numFmtId="3" fontId="93" fillId="0" borderId="0" xfId="2692" applyNumberFormat="1" applyFont="1" applyFill="1" applyAlignment="1">
      <alignment horizontal="center"/>
    </xf>
    <xf numFmtId="43" fontId="93" fillId="0" borderId="0" xfId="2692" applyFont="1" applyFill="1" applyAlignment="1">
      <alignment horizontal="center" wrapText="1"/>
    </xf>
    <xf numFmtId="3" fontId="71" fillId="0" borderId="0" xfId="2692" applyNumberFormat="1" applyFont="1" applyAlignment="1">
      <alignment horizontal="center"/>
    </xf>
    <xf numFmtId="43" fontId="71" fillId="0" borderId="0" xfId="2692" applyFont="1" applyAlignment="1">
      <alignment horizontal="center"/>
    </xf>
    <xf numFmtId="3" fontId="93" fillId="0" borderId="0" xfId="2692" applyNumberFormat="1" applyFont="1" applyAlignment="1">
      <alignment horizontal="center"/>
    </xf>
    <xf numFmtId="43" fontId="93" fillId="0" borderId="0" xfId="2692" applyFont="1" applyAlignment="1">
      <alignment horizontal="center"/>
    </xf>
    <xf numFmtId="43" fontId="71" fillId="0" borderId="0" xfId="2692" applyFont="1" applyFill="1" applyBorder="1" applyAlignment="1">
      <alignment horizontal="center"/>
    </xf>
    <xf numFmtId="3" fontId="71" fillId="0" borderId="0" xfId="2411" applyNumberFormat="1" applyFont="1" applyAlignment="1">
      <alignment horizontal="center"/>
    </xf>
    <xf numFmtId="43" fontId="93" fillId="0" borderId="0" xfId="2692" applyFont="1" applyAlignment="1">
      <alignment horizontal="right"/>
    </xf>
    <xf numFmtId="3" fontId="71" fillId="0" borderId="0" xfId="2692" applyNumberFormat="1" applyFont="1" applyFill="1" applyBorder="1" applyAlignment="1">
      <alignment horizontal="right" vertical="center"/>
    </xf>
    <xf numFmtId="3" fontId="96" fillId="0" borderId="0" xfId="2692" applyNumberFormat="1" applyFont="1" applyAlignment="1">
      <alignment horizontal="right" vertical="center"/>
    </xf>
    <xf numFmtId="41" fontId="71" fillId="0" borderId="0" xfId="2692" applyNumberFormat="1" applyFont="1" applyFill="1" applyBorder="1" applyAlignment="1">
      <alignment horizontal="right"/>
    </xf>
    <xf numFmtId="4" fontId="71" fillId="0" borderId="0" xfId="2692" applyNumberFormat="1" applyFont="1" applyFill="1" applyBorder="1" applyAlignment="1">
      <alignment horizontal="right"/>
    </xf>
    <xf numFmtId="3" fontId="71" fillId="0" borderId="0" xfId="2692" applyNumberFormat="1" applyFont="1" applyFill="1" applyBorder="1" applyAlignment="1">
      <alignment horizontal="right"/>
    </xf>
    <xf numFmtId="3" fontId="96" fillId="0" borderId="0" xfId="2692" applyNumberFormat="1" applyFont="1" applyAlignment="1">
      <alignment horizontal="right"/>
    </xf>
    <xf numFmtId="4" fontId="96" fillId="0" borderId="0" xfId="2692" applyNumberFormat="1" applyFont="1" applyAlignment="1">
      <alignment horizontal="right"/>
    </xf>
    <xf numFmtId="3" fontId="98" fillId="0" borderId="0" xfId="2692" applyNumberFormat="1" applyFont="1" applyAlignment="1">
      <alignment horizontal="right"/>
    </xf>
    <xf numFmtId="4" fontId="98" fillId="0" borderId="0" xfId="2692" applyNumberFormat="1" applyFont="1" applyAlignment="1">
      <alignment horizontal="right"/>
    </xf>
    <xf numFmtId="4" fontId="93" fillId="0" borderId="0" xfId="2326" applyNumberFormat="1" applyFont="1"/>
    <xf numFmtId="0" fontId="98" fillId="0" borderId="0" xfId="0" applyFont="1" applyAlignment="1">
      <alignment horizontal="center"/>
    </xf>
    <xf numFmtId="0" fontId="129" fillId="0" borderId="9" xfId="2663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8" xfId="0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 wrapText="1"/>
    </xf>
    <xf numFmtId="0" fontId="93" fillId="0" borderId="18" xfId="0" applyFont="1" applyBorder="1" applyAlignment="1">
      <alignment horizontal="center" vertical="center" wrapText="1"/>
    </xf>
    <xf numFmtId="0" fontId="93" fillId="0" borderId="17" xfId="0" applyFont="1" applyBorder="1" applyAlignment="1" applyProtection="1">
      <alignment horizontal="center" vertical="center" wrapText="1"/>
      <protection locked="0"/>
    </xf>
    <xf numFmtId="0" fontId="93" fillId="0" borderId="18" xfId="0" applyFont="1" applyBorder="1" applyAlignment="1" applyProtection="1">
      <alignment horizontal="center" vertical="center" wrapText="1"/>
      <protection locked="0"/>
    </xf>
    <xf numFmtId="0" fontId="93" fillId="0" borderId="23" xfId="2663" applyFont="1" applyBorder="1" applyAlignment="1">
      <alignment horizontal="center" vertical="center"/>
    </xf>
    <xf numFmtId="0" fontId="93" fillId="0" borderId="19" xfId="2663" applyFont="1" applyBorder="1" applyAlignment="1">
      <alignment horizontal="center" vertical="center"/>
    </xf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17" xfId="2663" applyFont="1" applyBorder="1" applyAlignment="1">
      <alignment horizontal="center" vertical="center" wrapText="1"/>
    </xf>
    <xf numFmtId="0" fontId="93" fillId="0" borderId="18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71" fillId="0" borderId="3" xfId="2663" applyFont="1" applyBorder="1" applyAlignment="1">
      <alignment horizontal="center" vertical="center"/>
    </xf>
    <xf numFmtId="0" fontId="71" fillId="0" borderId="2" xfId="2663" applyFont="1" applyBorder="1" applyAlignment="1">
      <alignment horizontal="center" vertical="center"/>
    </xf>
    <xf numFmtId="0" fontId="95" fillId="0" borderId="0" xfId="2663" applyFont="1" applyAlignment="1">
      <alignment horizontal="center"/>
    </xf>
    <xf numFmtId="0" fontId="71" fillId="0" borderId="2" xfId="2663" applyFont="1" applyBorder="1" applyAlignment="1">
      <alignment horizontal="center" vertical="center" wrapText="1"/>
    </xf>
    <xf numFmtId="0" fontId="71" fillId="0" borderId="1" xfId="2663" applyFont="1" applyBorder="1" applyAlignment="1">
      <alignment horizontal="center" vertical="center" wrapText="1"/>
    </xf>
    <xf numFmtId="0" fontId="71" fillId="0" borderId="2" xfId="2663" applyFont="1" applyBorder="1" applyAlignment="1">
      <alignment horizontal="center"/>
    </xf>
    <xf numFmtId="0" fontId="71" fillId="0" borderId="0" xfId="2663" applyFont="1" applyAlignment="1">
      <alignment horizontal="center"/>
    </xf>
    <xf numFmtId="0" fontId="71" fillId="0" borderId="1" xfId="1" applyFont="1" applyBorder="1" applyAlignment="1">
      <alignment horizontal="center" vertical="center"/>
    </xf>
    <xf numFmtId="0" fontId="95" fillId="0" borderId="0" xfId="2326" applyFont="1" applyAlignment="1">
      <alignment horizontal="center"/>
    </xf>
    <xf numFmtId="0" fontId="93" fillId="0" borderId="2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95" fillId="0" borderId="0" xfId="2410" applyFont="1" applyAlignment="1">
      <alignment horizontal="center"/>
    </xf>
    <xf numFmtId="0" fontId="71" fillId="0" borderId="2" xfId="2410" applyFont="1" applyBorder="1" applyAlignment="1">
      <alignment horizontal="center"/>
    </xf>
    <xf numFmtId="0" fontId="71" fillId="0" borderId="0" xfId="2410" applyFont="1" applyAlignment="1">
      <alignment horizontal="center"/>
    </xf>
    <xf numFmtId="0" fontId="94" fillId="0" borderId="1" xfId="2542" applyFont="1" applyBorder="1" applyAlignment="1">
      <alignment horizontal="right"/>
    </xf>
    <xf numFmtId="0" fontId="96" fillId="0" borderId="2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23" fillId="0" borderId="0" xfId="2663" applyFont="1" applyAlignment="1">
      <alignment horizontal="center"/>
    </xf>
    <xf numFmtId="0" fontId="114" fillId="0" borderId="2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1" fillId="0" borderId="3" xfId="2664" applyFont="1" applyBorder="1" applyAlignment="1">
      <alignment horizontal="center" vertical="center"/>
    </xf>
    <xf numFmtId="0" fontId="95" fillId="0" borderId="0" xfId="2664" applyFont="1" applyAlignment="1">
      <alignment horizontal="center" wrapText="1"/>
    </xf>
    <xf numFmtId="0" fontId="96" fillId="0" borderId="0" xfId="2664" applyFont="1" applyAlignment="1">
      <alignment horizontal="center" vertical="center" wrapText="1"/>
    </xf>
    <xf numFmtId="0" fontId="93" fillId="0" borderId="2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71" fillId="0" borderId="3" xfId="2666" applyFont="1" applyBorder="1" applyAlignment="1">
      <alignment horizontal="center" vertical="center"/>
    </xf>
    <xf numFmtId="0" fontId="95" fillId="0" borderId="0" xfId="2666" applyFont="1" applyAlignment="1">
      <alignment horizontal="center" vertical="center"/>
    </xf>
    <xf numFmtId="0" fontId="123" fillId="0" borderId="0" xfId="2715" applyFont="1" applyAlignment="1">
      <alignment horizontal="center"/>
    </xf>
    <xf numFmtId="49" fontId="98" fillId="0" borderId="3" xfId="2418" applyNumberFormat="1" applyFont="1" applyBorder="1" applyAlignment="1">
      <alignment horizontal="center" vertical="center" wrapText="1"/>
    </xf>
    <xf numFmtId="49" fontId="98" fillId="0" borderId="2" xfId="2418" applyNumberFormat="1" applyFont="1" applyBorder="1" applyAlignment="1">
      <alignment horizontal="center" vertical="center" wrapText="1"/>
    </xf>
    <xf numFmtId="49" fontId="96" fillId="0" borderId="3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6" fillId="0" borderId="2" xfId="2418" applyNumberFormat="1" applyFont="1" applyBorder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2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2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200" fontId="115" fillId="0" borderId="0" xfId="2692" applyNumberFormat="1" applyFont="1" applyBorder="1" applyAlignment="1">
      <alignment horizontal="center"/>
    </xf>
    <xf numFmtId="0" fontId="95" fillId="0" borderId="0" xfId="2673" applyFont="1" applyAlignment="1">
      <alignment horizontal="center" vertical="center" wrapText="1"/>
    </xf>
    <xf numFmtId="0" fontId="93" fillId="0" borderId="0" xfId="2673" applyFont="1" applyAlignment="1">
      <alignment horizontal="center"/>
    </xf>
    <xf numFmtId="0" fontId="94" fillId="0" borderId="1" xfId="2673" applyFont="1" applyBorder="1" applyAlignment="1">
      <alignment horizontal="right"/>
    </xf>
    <xf numFmtId="0" fontId="93" fillId="0" borderId="0" xfId="2673" applyFont="1" applyAlignment="1">
      <alignment horizontal="left"/>
    </xf>
    <xf numFmtId="0" fontId="95" fillId="0" borderId="0" xfId="2673" applyFont="1" applyAlignment="1">
      <alignment horizontal="center"/>
    </xf>
    <xf numFmtId="0" fontId="71" fillId="0" borderId="2" xfId="2683" applyFont="1" applyBorder="1" applyAlignment="1">
      <alignment horizontal="center" vertical="top" wrapText="1"/>
    </xf>
    <xf numFmtId="0" fontId="71" fillId="0" borderId="1" xfId="2683" applyFont="1" applyBorder="1" applyAlignment="1">
      <alignment horizontal="center" vertical="top" wrapText="1"/>
    </xf>
    <xf numFmtId="0" fontId="71" fillId="0" borderId="3" xfId="2683" applyFont="1" applyBorder="1" applyAlignment="1">
      <alignment horizontal="center" vertical="center" wrapText="1"/>
    </xf>
    <xf numFmtId="0" fontId="95" fillId="0" borderId="0" xfId="2672" applyFont="1" applyAlignment="1">
      <alignment horizontal="center"/>
    </xf>
    <xf numFmtId="0" fontId="103" fillId="0" borderId="0" xfId="2708" applyFont="1" applyAlignment="1">
      <alignment horizontal="center" vertical="center"/>
    </xf>
    <xf numFmtId="0" fontId="95" fillId="0" borderId="0" xfId="2708" applyFont="1" applyAlignment="1">
      <alignment horizontal="center"/>
    </xf>
    <xf numFmtId="0" fontId="96" fillId="0" borderId="2" xfId="2418" applyFont="1" applyBorder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0" fontId="94" fillId="0" borderId="1" xfId="2418" applyFont="1" applyBorder="1" applyAlignment="1">
      <alignment horizontal="right"/>
    </xf>
    <xf numFmtId="0" fontId="71" fillId="0" borderId="2" xfId="2418" applyFont="1" applyBorder="1" applyAlignment="1">
      <alignment horizontal="center"/>
    </xf>
    <xf numFmtId="0" fontId="71" fillId="0" borderId="0" xfId="2418" applyFont="1" applyAlignment="1">
      <alignment horizontal="center"/>
    </xf>
    <xf numFmtId="0" fontId="94" fillId="0" borderId="1" xfId="2418" applyFont="1" applyBorder="1" applyAlignment="1">
      <alignment horizontal="center"/>
    </xf>
    <xf numFmtId="0" fontId="124" fillId="0" borderId="0" xfId="2708" applyFont="1" applyAlignment="1">
      <alignment horizontal="center"/>
    </xf>
    <xf numFmtId="0" fontId="126" fillId="0" borderId="1" xfId="2708" applyFont="1" applyBorder="1" applyAlignment="1">
      <alignment horizontal="right"/>
    </xf>
    <xf numFmtId="0" fontId="71" fillId="0" borderId="2" xfId="2683" applyFont="1" applyBorder="1" applyAlignment="1">
      <alignment horizontal="center" vertical="center" wrapText="1"/>
    </xf>
    <xf numFmtId="0" fontId="71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1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6" fillId="0" borderId="3" xfId="2710" applyFont="1" applyBorder="1" applyAlignment="1">
      <alignment horizontal="center"/>
    </xf>
    <xf numFmtId="0" fontId="95" fillId="0" borderId="0" xfId="2678" applyFont="1" applyAlignment="1">
      <alignment horizontal="center"/>
    </xf>
    <xf numFmtId="0" fontId="95" fillId="0" borderId="0" xfId="2663" applyFont="1" applyAlignment="1">
      <alignment horizontal="center" vertical="center" wrapText="1"/>
    </xf>
    <xf numFmtId="0" fontId="94" fillId="0" borderId="1" xfId="2683" applyFont="1" applyBorder="1" applyAlignment="1">
      <alignment horizontal="right"/>
    </xf>
    <xf numFmtId="0" fontId="71" fillId="0" borderId="3" xfId="2666" quotePrefix="1" applyFont="1" applyBorder="1" applyAlignment="1">
      <alignment horizontal="center" vertical="center"/>
    </xf>
    <xf numFmtId="0" fontId="95" fillId="0" borderId="0" xfId="2684" applyFont="1" applyAlignment="1">
      <alignment horizontal="center"/>
    </xf>
    <xf numFmtId="0" fontId="95" fillId="0" borderId="0" xfId="2682" applyFont="1" applyAlignment="1">
      <alignment horizontal="center" vertical="center" wrapText="1"/>
    </xf>
    <xf numFmtId="0" fontId="71" fillId="0" borderId="3" xfId="2671" applyFont="1" applyBorder="1" applyAlignment="1">
      <alignment horizontal="center" vertical="top"/>
    </xf>
    <xf numFmtId="0" fontId="96" fillId="0" borderId="2" xfId="2708" applyFont="1" applyBorder="1" applyAlignment="1">
      <alignment horizontal="center" vertical="center" wrapText="1"/>
    </xf>
    <xf numFmtId="0" fontId="96" fillId="0" borderId="1" xfId="2708" applyFont="1" applyBorder="1" applyAlignment="1">
      <alignment horizontal="center" vertical="center" wrapText="1"/>
    </xf>
    <xf numFmtId="0" fontId="98" fillId="0" borderId="0" xfId="2713" applyFont="1" applyAlignment="1">
      <alignment horizontal="center" vertical="center"/>
    </xf>
    <xf numFmtId="0" fontId="102" fillId="0" borderId="2" xfId="2708" applyFont="1" applyBorder="1" applyAlignment="1">
      <alignment horizontal="center" vertical="center" wrapText="1"/>
    </xf>
    <xf numFmtId="0" fontId="102" fillId="0" borderId="1" xfId="2708" applyFont="1" applyBorder="1" applyAlignment="1">
      <alignment horizontal="center" vertical="center" wrapText="1"/>
    </xf>
    <xf numFmtId="206" fontId="71" fillId="0" borderId="0" xfId="2692" applyNumberFormat="1" applyFont="1" applyAlignment="1">
      <alignment horizontal="center"/>
    </xf>
    <xf numFmtId="2" fontId="71" fillId="0" borderId="0" xfId="2715" applyNumberFormat="1" applyFont="1"/>
    <xf numFmtId="43" fontId="71" fillId="0" borderId="0" xfId="2692" applyNumberFormat="1" applyFont="1" applyFill="1"/>
    <xf numFmtId="4" fontId="33" fillId="0" borderId="0" xfId="2682" applyNumberFormat="1" applyFont="1"/>
    <xf numFmtId="43" fontId="33" fillId="0" borderId="0" xfId="2683" applyNumberFormat="1" applyFont="1"/>
  </cellXfs>
  <cellStyles count="2735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6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4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3" xr:uid="{00000000-0005-0000-0000-000020090000}"/>
    <cellStyle name="Normal 10 2 2 2 2" xfId="2695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6" xr:uid="{00000000-0005-0000-0000-000067090000}"/>
    <cellStyle name="Normal 15 4" xfId="2721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7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9" xr:uid="{00000000-0005-0000-0000-000071090000}"/>
    <cellStyle name="Normal 156 2" xfId="2690" xr:uid="{00000000-0005-0000-0000-000072090000}"/>
    <cellStyle name="Normal 156 2 2" xfId="2697" xr:uid="{00000000-0005-0000-0000-000073090000}"/>
    <cellStyle name="Normal 156 3" xfId="2698" xr:uid="{00000000-0005-0000-0000-000074090000}"/>
    <cellStyle name="Normal 156 4" xfId="2715" xr:uid="{00000000-0005-0000-0000-000075090000}"/>
    <cellStyle name="Normal 157" xfId="2699" xr:uid="{00000000-0005-0000-0000-000076090000}"/>
    <cellStyle name="Normal 157 2" xfId="2700" xr:uid="{00000000-0005-0000-0000-000077090000}"/>
    <cellStyle name="Normal 158" xfId="2701" xr:uid="{00000000-0005-0000-0000-000078090000}"/>
    <cellStyle name="Normal 158 2" xfId="2702" xr:uid="{00000000-0005-0000-0000-000079090000}"/>
    <cellStyle name="Normal 158 3" xfId="2703" xr:uid="{00000000-0005-0000-0000-00007A090000}"/>
    <cellStyle name="Normal 159" xfId="2704" xr:uid="{00000000-0005-0000-0000-00007B090000}"/>
    <cellStyle name="Normal 16" xfId="2406" xr:uid="{00000000-0005-0000-0000-00007C090000}"/>
    <cellStyle name="Normal 160" xfId="2720" xr:uid="{00000000-0005-0000-0000-00007D090000}"/>
    <cellStyle name="Normal 161" xfId="2728" xr:uid="{00000000-0005-0000-0000-00007E090000}"/>
    <cellStyle name="Normal 162" xfId="2731" xr:uid="{00000000-0005-0000-0000-00007F090000}"/>
    <cellStyle name="Normal 163" xfId="2732" xr:uid="{00000000-0005-0000-0000-000080090000}"/>
    <cellStyle name="Normal 164" xfId="2734" xr:uid="{00000000-0005-0000-0000-000081090000}"/>
    <cellStyle name="Normal 165" xfId="2733" xr:uid="{00000000-0005-0000-0000-000082090000}"/>
    <cellStyle name="Normal 17" xfId="2407" xr:uid="{00000000-0005-0000-0000-000083090000}"/>
    <cellStyle name="Normal 18" xfId="2408" xr:uid="{00000000-0005-0000-0000-000084090000}"/>
    <cellStyle name="Normal 19" xfId="2409" xr:uid="{00000000-0005-0000-0000-000085090000}"/>
    <cellStyle name="Normal 2" xfId="2410" xr:uid="{00000000-0005-0000-0000-000086090000}"/>
    <cellStyle name="Normal 2 10" xfId="2411" xr:uid="{00000000-0005-0000-0000-000087090000}"/>
    <cellStyle name="Normal 2 11" xfId="2412" xr:uid="{00000000-0005-0000-0000-000088090000}"/>
    <cellStyle name="Normal 2 12" xfId="2413" xr:uid="{00000000-0005-0000-0000-000089090000}"/>
    <cellStyle name="Normal 2 13" xfId="2414" xr:uid="{00000000-0005-0000-0000-00008A090000}"/>
    <cellStyle name="Normal 2 13 2" xfId="2415" xr:uid="{00000000-0005-0000-0000-00008B090000}"/>
    <cellStyle name="Normal 2 13 3" xfId="2416" xr:uid="{00000000-0005-0000-0000-00008C090000}"/>
    <cellStyle name="Normal 2 13 4" xfId="2705" xr:uid="{00000000-0005-0000-0000-00008D090000}"/>
    <cellStyle name="Normal 2 14" xfId="2417" xr:uid="{00000000-0005-0000-0000-00008E090000}"/>
    <cellStyle name="Normal 2 15" xfId="2723" xr:uid="{00000000-0005-0000-0000-00008F090000}"/>
    <cellStyle name="Normal 2 2" xfId="2418" xr:uid="{00000000-0005-0000-0000-000090090000}"/>
    <cellStyle name="Normal 2 2 2" xfId="2419" xr:uid="{00000000-0005-0000-0000-000091090000}"/>
    <cellStyle name="Normal 2 2 2 2" xfId="2420" xr:uid="{00000000-0005-0000-0000-000092090000}"/>
    <cellStyle name="Normal 2 2 2 3" xfId="2421" xr:uid="{00000000-0005-0000-0000-000093090000}"/>
    <cellStyle name="Normal 2 2 3" xfId="2422" xr:uid="{00000000-0005-0000-0000-000094090000}"/>
    <cellStyle name="Normal 2 2 3 2" xfId="2423" xr:uid="{00000000-0005-0000-0000-000095090000}"/>
    <cellStyle name="Normal 2 2 3 3" xfId="2424" xr:uid="{00000000-0005-0000-0000-000096090000}"/>
    <cellStyle name="Normal 2 2 4" xfId="2425" xr:uid="{00000000-0005-0000-0000-000097090000}"/>
    <cellStyle name="Normal 2 2 5" xfId="2426" xr:uid="{00000000-0005-0000-0000-000098090000}"/>
    <cellStyle name="Normal 2 2 6" xfId="2727" xr:uid="{00000000-0005-0000-0000-000099090000}"/>
    <cellStyle name="Normal 2 2_CS TT TK" xfId="2427" xr:uid="{00000000-0005-0000-0000-00009A090000}"/>
    <cellStyle name="Normal 2 3" xfId="2428" xr:uid="{00000000-0005-0000-0000-00009B090000}"/>
    <cellStyle name="Normal 2 3 2" xfId="2429" xr:uid="{00000000-0005-0000-0000-00009C090000}"/>
    <cellStyle name="Normal 2 3 3" xfId="2430" xr:uid="{00000000-0005-0000-0000-00009D090000}"/>
    <cellStyle name="Normal 2 3 7" xfId="2706" xr:uid="{00000000-0005-0000-0000-00009E090000}"/>
    <cellStyle name="Normal 2 4" xfId="2431" xr:uid="{00000000-0005-0000-0000-00009F090000}"/>
    <cellStyle name="Normal 2 4 2" xfId="2432" xr:uid="{00000000-0005-0000-0000-0000A0090000}"/>
    <cellStyle name="Normal 2 4 3" xfId="2433" xr:uid="{00000000-0005-0000-0000-0000A1090000}"/>
    <cellStyle name="Normal 2 5" xfId="2434" xr:uid="{00000000-0005-0000-0000-0000A2090000}"/>
    <cellStyle name="Normal 2 6" xfId="2435" xr:uid="{00000000-0005-0000-0000-0000A3090000}"/>
    <cellStyle name="Normal 2 7" xfId="2436" xr:uid="{00000000-0005-0000-0000-0000A4090000}"/>
    <cellStyle name="Normal 2 7 2" xfId="2437" xr:uid="{00000000-0005-0000-0000-0000A5090000}"/>
    <cellStyle name="Normal 2 8" xfId="2438" xr:uid="{00000000-0005-0000-0000-0000A6090000}"/>
    <cellStyle name="Normal 2 9" xfId="2439" xr:uid="{00000000-0005-0000-0000-0000A7090000}"/>
    <cellStyle name="Normal 2_12 Chi so gia 2012(chuan) co so" xfId="2440" xr:uid="{00000000-0005-0000-0000-0000A8090000}"/>
    <cellStyle name="Normal 20" xfId="2441" xr:uid="{00000000-0005-0000-0000-0000A9090000}"/>
    <cellStyle name="Normal 21" xfId="2442" xr:uid="{00000000-0005-0000-0000-0000AA090000}"/>
    <cellStyle name="Normal 22" xfId="2443" xr:uid="{00000000-0005-0000-0000-0000AB090000}"/>
    <cellStyle name="Normal 23" xfId="2444" xr:uid="{00000000-0005-0000-0000-0000AC090000}"/>
    <cellStyle name="Normal 24" xfId="2445" xr:uid="{00000000-0005-0000-0000-0000AD090000}"/>
    <cellStyle name="Normal 24 2" xfId="2446" xr:uid="{00000000-0005-0000-0000-0000AE090000}"/>
    <cellStyle name="Normal 24 3" xfId="2447" xr:uid="{00000000-0005-0000-0000-0000AF090000}"/>
    <cellStyle name="Normal 24 4" xfId="2448" xr:uid="{00000000-0005-0000-0000-0000B0090000}"/>
    <cellStyle name="Normal 24 5" xfId="2449" xr:uid="{00000000-0005-0000-0000-0000B1090000}"/>
    <cellStyle name="Normal 25" xfId="2450" xr:uid="{00000000-0005-0000-0000-0000B2090000}"/>
    <cellStyle name="Normal 25 2" xfId="2451" xr:uid="{00000000-0005-0000-0000-0000B3090000}"/>
    <cellStyle name="Normal 25 3" xfId="2452" xr:uid="{00000000-0005-0000-0000-0000B4090000}"/>
    <cellStyle name="Normal 25 4" xfId="2453" xr:uid="{00000000-0005-0000-0000-0000B5090000}"/>
    <cellStyle name="Normal 25_CS TT TK" xfId="2454" xr:uid="{00000000-0005-0000-0000-0000B6090000}"/>
    <cellStyle name="Normal 26" xfId="2455" xr:uid="{00000000-0005-0000-0000-0000B7090000}"/>
    <cellStyle name="Normal 26 2" xfId="2717" xr:uid="{00000000-0005-0000-0000-0000B8090000}"/>
    <cellStyle name="Normal 27" xfId="2456" xr:uid="{00000000-0005-0000-0000-0000B9090000}"/>
    <cellStyle name="Normal 28" xfId="2457" xr:uid="{00000000-0005-0000-0000-0000BA090000}"/>
    <cellStyle name="Normal 28 2" xfId="2718" xr:uid="{00000000-0005-0000-0000-0000BB090000}"/>
    <cellStyle name="Normal 29" xfId="2458" xr:uid="{00000000-0005-0000-0000-0000BC090000}"/>
    <cellStyle name="Normal 29 2" xfId="2719" xr:uid="{00000000-0005-0000-0000-0000BD090000}"/>
    <cellStyle name="Normal 3" xfId="2459" xr:uid="{00000000-0005-0000-0000-0000BE090000}"/>
    <cellStyle name="Normal 3 10" xfId="2730" xr:uid="{00000000-0005-0000-0000-0000BF090000}"/>
    <cellStyle name="Normal 3 2" xfId="2460" xr:uid="{00000000-0005-0000-0000-0000C0090000}"/>
    <cellStyle name="Normal 3 2 2" xfId="2461" xr:uid="{00000000-0005-0000-0000-0000C1090000}"/>
    <cellStyle name="Normal 3 2 2 2" xfId="2462" xr:uid="{00000000-0005-0000-0000-0000C2090000}"/>
    <cellStyle name="Normal 3 2 2 2 2" xfId="2686" xr:uid="{00000000-0005-0000-0000-0000C3090000}"/>
    <cellStyle name="Normal 3 2 2 2 2 10 2" xfId="2710" xr:uid="{00000000-0005-0000-0000-0000C4090000}"/>
    <cellStyle name="Normal 3 2 2 2 2 2" xfId="2707" xr:uid="{00000000-0005-0000-0000-0000C5090000}"/>
    <cellStyle name="Normal 3 2 3" xfId="2463" xr:uid="{00000000-0005-0000-0000-0000C6090000}"/>
    <cellStyle name="Normal 3 2 4" xfId="2464" xr:uid="{00000000-0005-0000-0000-0000C7090000}"/>
    <cellStyle name="Normal 3 2 5" xfId="2724" xr:uid="{00000000-0005-0000-0000-0000C8090000}"/>
    <cellStyle name="Normal 3 2_08 Thuong mai Tong muc - Diep" xfId="2465" xr:uid="{00000000-0005-0000-0000-0000C9090000}"/>
    <cellStyle name="Normal 3 3" xfId="2466" xr:uid="{00000000-0005-0000-0000-0000CA090000}"/>
    <cellStyle name="Normal 3 3 2" xfId="2726" xr:uid="{00000000-0005-0000-0000-0000CB090000}"/>
    <cellStyle name="Normal 3 3 3" xfId="2725" xr:uid="{00000000-0005-0000-0000-0000CC090000}"/>
    <cellStyle name="Normal 3 4" xfId="2467" xr:uid="{00000000-0005-0000-0000-0000CD090000}"/>
    <cellStyle name="Normal 3 5" xfId="2468" xr:uid="{00000000-0005-0000-0000-0000CE090000}"/>
    <cellStyle name="Normal 3 6" xfId="2469" xr:uid="{00000000-0005-0000-0000-0000CF090000}"/>
    <cellStyle name="Normal 3 7" xfId="2708" xr:uid="{00000000-0005-0000-0000-0000D0090000}"/>
    <cellStyle name="Normal 3 8" xfId="2722" xr:uid="{00000000-0005-0000-0000-0000D1090000}"/>
    <cellStyle name="Normal 3 9" xfId="2729" xr:uid="{00000000-0005-0000-0000-0000D2090000}"/>
    <cellStyle name="Normal 3_01 Don vi HC" xfId="2470" xr:uid="{00000000-0005-0000-0000-0000D3090000}"/>
    <cellStyle name="Normal 30" xfId="2471" xr:uid="{00000000-0005-0000-0000-0000D4090000}"/>
    <cellStyle name="Normal 31" xfId="2472" xr:uid="{00000000-0005-0000-0000-0000D5090000}"/>
    <cellStyle name="Normal 32" xfId="2473" xr:uid="{00000000-0005-0000-0000-0000D6090000}"/>
    <cellStyle name="Normal 33" xfId="2474" xr:uid="{00000000-0005-0000-0000-0000D7090000}"/>
    <cellStyle name="Normal 34" xfId="2475" xr:uid="{00000000-0005-0000-0000-0000D8090000}"/>
    <cellStyle name="Normal 35" xfId="2476" xr:uid="{00000000-0005-0000-0000-0000D9090000}"/>
    <cellStyle name="Normal 36" xfId="2477" xr:uid="{00000000-0005-0000-0000-0000DA090000}"/>
    <cellStyle name="Normal 37" xfId="2478" xr:uid="{00000000-0005-0000-0000-0000DB090000}"/>
    <cellStyle name="Normal 38" xfId="2479" xr:uid="{00000000-0005-0000-0000-0000DC090000}"/>
    <cellStyle name="Normal 39" xfId="2480" xr:uid="{00000000-0005-0000-0000-0000DD090000}"/>
    <cellStyle name="Normal 4" xfId="2481" xr:uid="{00000000-0005-0000-0000-0000DE090000}"/>
    <cellStyle name="Normal 4 2" xfId="2482" xr:uid="{00000000-0005-0000-0000-0000DF090000}"/>
    <cellStyle name="Normal 4 2 2" xfId="2483" xr:uid="{00000000-0005-0000-0000-0000E0090000}"/>
    <cellStyle name="Normal 4 3" xfId="2484" xr:uid="{00000000-0005-0000-0000-0000E1090000}"/>
    <cellStyle name="Normal 4 4" xfId="2485" xr:uid="{00000000-0005-0000-0000-0000E2090000}"/>
    <cellStyle name="Normal 4 5" xfId="2486" xr:uid="{00000000-0005-0000-0000-0000E3090000}"/>
    <cellStyle name="Normal 4 6" xfId="2487" xr:uid="{00000000-0005-0000-0000-0000E4090000}"/>
    <cellStyle name="Normal 4_07 NGTT CN 2012" xfId="2488" xr:uid="{00000000-0005-0000-0000-0000E5090000}"/>
    <cellStyle name="Normal 40" xfId="2489" xr:uid="{00000000-0005-0000-0000-0000E6090000}"/>
    <cellStyle name="Normal 41" xfId="2490" xr:uid="{00000000-0005-0000-0000-0000E7090000}"/>
    <cellStyle name="Normal 42" xfId="2491" xr:uid="{00000000-0005-0000-0000-0000E8090000}"/>
    <cellStyle name="Normal 43" xfId="2492" xr:uid="{00000000-0005-0000-0000-0000E9090000}"/>
    <cellStyle name="Normal 44" xfId="2493" xr:uid="{00000000-0005-0000-0000-0000EA090000}"/>
    <cellStyle name="Normal 45" xfId="2494" xr:uid="{00000000-0005-0000-0000-0000EB090000}"/>
    <cellStyle name="Normal 46" xfId="2495" xr:uid="{00000000-0005-0000-0000-0000EC090000}"/>
    <cellStyle name="Normal 47" xfId="2496" xr:uid="{00000000-0005-0000-0000-0000ED090000}"/>
    <cellStyle name="Normal 48" xfId="2497" xr:uid="{00000000-0005-0000-0000-0000EE090000}"/>
    <cellStyle name="Normal 49" xfId="2498" xr:uid="{00000000-0005-0000-0000-0000EF090000}"/>
    <cellStyle name="Normal 5" xfId="2499" xr:uid="{00000000-0005-0000-0000-0000F0090000}"/>
    <cellStyle name="Normal 5 2" xfId="2500" xr:uid="{00000000-0005-0000-0000-0000F1090000}"/>
    <cellStyle name="Normal 5 3" xfId="2501" xr:uid="{00000000-0005-0000-0000-0000F2090000}"/>
    <cellStyle name="Normal 5 4" xfId="2502" xr:uid="{00000000-0005-0000-0000-0000F3090000}"/>
    <cellStyle name="Normal 5 5" xfId="2503" xr:uid="{00000000-0005-0000-0000-0000F4090000}"/>
    <cellStyle name="Normal 5 6" xfId="2504" xr:uid="{00000000-0005-0000-0000-0000F5090000}"/>
    <cellStyle name="Normal 5_Bieu GDP" xfId="2505" xr:uid="{00000000-0005-0000-0000-0000F6090000}"/>
    <cellStyle name="Normal 50" xfId="2506" xr:uid="{00000000-0005-0000-0000-0000F7090000}"/>
    <cellStyle name="Normal 51" xfId="2507" xr:uid="{00000000-0005-0000-0000-0000F8090000}"/>
    <cellStyle name="Normal 52" xfId="2508" xr:uid="{00000000-0005-0000-0000-0000F9090000}"/>
    <cellStyle name="Normal 53" xfId="2509" xr:uid="{00000000-0005-0000-0000-0000FA090000}"/>
    <cellStyle name="Normal 54" xfId="2510" xr:uid="{00000000-0005-0000-0000-0000FB090000}"/>
    <cellStyle name="Normal 55" xfId="2511" xr:uid="{00000000-0005-0000-0000-0000FC090000}"/>
    <cellStyle name="Normal 56" xfId="2512" xr:uid="{00000000-0005-0000-0000-0000FD090000}"/>
    <cellStyle name="Normal 57" xfId="2513" xr:uid="{00000000-0005-0000-0000-0000FE090000}"/>
    <cellStyle name="Normal 58" xfId="2514" xr:uid="{00000000-0005-0000-0000-0000FF090000}"/>
    <cellStyle name="Normal 59" xfId="2515" xr:uid="{00000000-0005-0000-0000-0000000A0000}"/>
    <cellStyle name="Normal 6" xfId="2516" xr:uid="{00000000-0005-0000-0000-0000010A0000}"/>
    <cellStyle name="Normal 6 2" xfId="2517" xr:uid="{00000000-0005-0000-0000-0000020A0000}"/>
    <cellStyle name="Normal 6 3" xfId="2518" xr:uid="{00000000-0005-0000-0000-0000030A0000}"/>
    <cellStyle name="Normal 6 4" xfId="2519" xr:uid="{00000000-0005-0000-0000-0000040A0000}"/>
    <cellStyle name="Normal 6 5" xfId="2520" xr:uid="{00000000-0005-0000-0000-0000050A0000}"/>
    <cellStyle name="Normal 6 6" xfId="2521" xr:uid="{00000000-0005-0000-0000-0000060A0000}"/>
    <cellStyle name="Normal 6_CS TT TK" xfId="2522" xr:uid="{00000000-0005-0000-0000-0000070A0000}"/>
    <cellStyle name="Normal 60" xfId="2523" xr:uid="{00000000-0005-0000-0000-0000080A0000}"/>
    <cellStyle name="Normal 61" xfId="2524" xr:uid="{00000000-0005-0000-0000-0000090A0000}"/>
    <cellStyle name="Normal 62" xfId="2525" xr:uid="{00000000-0005-0000-0000-00000A0A0000}"/>
    <cellStyle name="Normal 63" xfId="2526" xr:uid="{00000000-0005-0000-0000-00000B0A0000}"/>
    <cellStyle name="Normal 64" xfId="2527" xr:uid="{00000000-0005-0000-0000-00000C0A0000}"/>
    <cellStyle name="Normal 65" xfId="2528" xr:uid="{00000000-0005-0000-0000-00000D0A0000}"/>
    <cellStyle name="Normal 66" xfId="2529" xr:uid="{00000000-0005-0000-0000-00000E0A0000}"/>
    <cellStyle name="Normal 67" xfId="2530" xr:uid="{00000000-0005-0000-0000-00000F0A0000}"/>
    <cellStyle name="Normal 68" xfId="2531" xr:uid="{00000000-0005-0000-0000-0000100A0000}"/>
    <cellStyle name="Normal 69" xfId="2532" xr:uid="{00000000-0005-0000-0000-0000110A0000}"/>
    <cellStyle name="Normal 7" xfId="2533" xr:uid="{00000000-0005-0000-0000-0000120A0000}"/>
    <cellStyle name="Normal 7 2" xfId="2534" xr:uid="{00000000-0005-0000-0000-0000130A0000}"/>
    <cellStyle name="Normal 7 2 2" xfId="2535" xr:uid="{00000000-0005-0000-0000-0000140A0000}"/>
    <cellStyle name="Normal 7 2 3" xfId="2536" xr:uid="{00000000-0005-0000-0000-0000150A0000}"/>
    <cellStyle name="Normal 7 2 4" xfId="2537" xr:uid="{00000000-0005-0000-0000-0000160A0000}"/>
    <cellStyle name="Normal 7 3" xfId="2538" xr:uid="{00000000-0005-0000-0000-0000170A0000}"/>
    <cellStyle name="Normal 7 4" xfId="2539" xr:uid="{00000000-0005-0000-0000-0000180A0000}"/>
    <cellStyle name="Normal 7 4 2" xfId="2709" xr:uid="{00000000-0005-0000-0000-0000190A0000}"/>
    <cellStyle name="Normal 7 5" xfId="2540" xr:uid="{00000000-0005-0000-0000-00001A0A0000}"/>
    <cellStyle name="Normal 7 6" xfId="2541" xr:uid="{00000000-0005-0000-0000-00001B0A0000}"/>
    <cellStyle name="Normal 7 7" xfId="2542" xr:uid="{00000000-0005-0000-0000-00001C0A0000}"/>
    <cellStyle name="Normal 7_Bieu GDP" xfId="2543" xr:uid="{00000000-0005-0000-0000-00001D0A0000}"/>
    <cellStyle name="Normal 70" xfId="2544" xr:uid="{00000000-0005-0000-0000-00001E0A0000}"/>
    <cellStyle name="Normal 71" xfId="2545" xr:uid="{00000000-0005-0000-0000-00001F0A0000}"/>
    <cellStyle name="Normal 72" xfId="2546" xr:uid="{00000000-0005-0000-0000-0000200A0000}"/>
    <cellStyle name="Normal 73" xfId="2547" xr:uid="{00000000-0005-0000-0000-0000210A0000}"/>
    <cellStyle name="Normal 74" xfId="2548" xr:uid="{00000000-0005-0000-0000-0000220A0000}"/>
    <cellStyle name="Normal 75" xfId="2549" xr:uid="{00000000-0005-0000-0000-0000230A0000}"/>
    <cellStyle name="Normal 76" xfId="2550" xr:uid="{00000000-0005-0000-0000-0000240A0000}"/>
    <cellStyle name="Normal 77" xfId="2551" xr:uid="{00000000-0005-0000-0000-0000250A0000}"/>
    <cellStyle name="Normal 78" xfId="2552" xr:uid="{00000000-0005-0000-0000-0000260A0000}"/>
    <cellStyle name="Normal 79" xfId="2553" xr:uid="{00000000-0005-0000-0000-0000270A0000}"/>
    <cellStyle name="Normal 8" xfId="2554" xr:uid="{00000000-0005-0000-0000-0000280A0000}"/>
    <cellStyle name="Normal 8 2" xfId="2555" xr:uid="{00000000-0005-0000-0000-0000290A0000}"/>
    <cellStyle name="Normal 8 2 2" xfId="2556" xr:uid="{00000000-0005-0000-0000-00002A0A0000}"/>
    <cellStyle name="Normal 8 2 3" xfId="2557" xr:uid="{00000000-0005-0000-0000-00002B0A0000}"/>
    <cellStyle name="Normal 8 2 4" xfId="2558" xr:uid="{00000000-0005-0000-0000-00002C0A0000}"/>
    <cellStyle name="Normal 8 2_CS TT TK" xfId="2559" xr:uid="{00000000-0005-0000-0000-00002D0A0000}"/>
    <cellStyle name="Normal 8 3" xfId="2560" xr:uid="{00000000-0005-0000-0000-00002E0A0000}"/>
    <cellStyle name="Normal 8 4" xfId="2561" xr:uid="{00000000-0005-0000-0000-00002F0A0000}"/>
    <cellStyle name="Normal 8 5" xfId="2562" xr:uid="{00000000-0005-0000-0000-0000300A0000}"/>
    <cellStyle name="Normal 8 6" xfId="2563" xr:uid="{00000000-0005-0000-0000-0000310A0000}"/>
    <cellStyle name="Normal 8 7" xfId="2564" xr:uid="{00000000-0005-0000-0000-0000320A0000}"/>
    <cellStyle name="Normal 8_Bieu GDP" xfId="2565" xr:uid="{00000000-0005-0000-0000-0000330A0000}"/>
    <cellStyle name="Normal 80" xfId="2566" xr:uid="{00000000-0005-0000-0000-0000340A0000}"/>
    <cellStyle name="Normal 81" xfId="2567" xr:uid="{00000000-0005-0000-0000-0000350A0000}"/>
    <cellStyle name="Normal 82" xfId="2568" xr:uid="{00000000-0005-0000-0000-0000360A0000}"/>
    <cellStyle name="Normal 83" xfId="2569" xr:uid="{00000000-0005-0000-0000-0000370A0000}"/>
    <cellStyle name="Normal 84" xfId="2570" xr:uid="{00000000-0005-0000-0000-0000380A0000}"/>
    <cellStyle name="Normal 85" xfId="2571" xr:uid="{00000000-0005-0000-0000-0000390A0000}"/>
    <cellStyle name="Normal 86" xfId="2572" xr:uid="{00000000-0005-0000-0000-00003A0A0000}"/>
    <cellStyle name="Normal 87" xfId="2573" xr:uid="{00000000-0005-0000-0000-00003B0A0000}"/>
    <cellStyle name="Normal 88" xfId="2574" xr:uid="{00000000-0005-0000-0000-00003C0A0000}"/>
    <cellStyle name="Normal 89" xfId="2575" xr:uid="{00000000-0005-0000-0000-00003D0A0000}"/>
    <cellStyle name="Normal 9" xfId="2576" xr:uid="{00000000-0005-0000-0000-00003E0A0000}"/>
    <cellStyle name="Normal 9 2" xfId="2577" xr:uid="{00000000-0005-0000-0000-00003F0A0000}"/>
    <cellStyle name="Normal 9 3" xfId="2578" xr:uid="{00000000-0005-0000-0000-0000400A0000}"/>
    <cellStyle name="Normal 9 4" xfId="2579" xr:uid="{00000000-0005-0000-0000-0000410A0000}"/>
    <cellStyle name="Normal 9_FDI " xfId="2580" xr:uid="{00000000-0005-0000-0000-0000420A0000}"/>
    <cellStyle name="Normal 90" xfId="2581" xr:uid="{00000000-0005-0000-0000-0000430A0000}"/>
    <cellStyle name="Normal 91" xfId="2582" xr:uid="{00000000-0005-0000-0000-0000440A0000}"/>
    <cellStyle name="Normal 92" xfId="2583" xr:uid="{00000000-0005-0000-0000-0000450A0000}"/>
    <cellStyle name="Normal 93" xfId="2584" xr:uid="{00000000-0005-0000-0000-0000460A0000}"/>
    <cellStyle name="Normal 94" xfId="2585" xr:uid="{00000000-0005-0000-0000-0000470A0000}"/>
    <cellStyle name="Normal 95" xfId="2586" xr:uid="{00000000-0005-0000-0000-0000480A0000}"/>
    <cellStyle name="Normal 96" xfId="2587" xr:uid="{00000000-0005-0000-0000-0000490A0000}"/>
    <cellStyle name="Normal 97" xfId="2588" xr:uid="{00000000-0005-0000-0000-00004A0A0000}"/>
    <cellStyle name="Normal 98" xfId="2589" xr:uid="{00000000-0005-0000-0000-00004B0A0000}"/>
    <cellStyle name="Normal 99" xfId="2590" xr:uid="{00000000-0005-0000-0000-00004C0A0000}"/>
    <cellStyle name="Normal_02NN" xfId="2663" xr:uid="{00000000-0005-0000-0000-00004D0A0000}"/>
    <cellStyle name="Normal_03&amp;04CN" xfId="2665" xr:uid="{00000000-0005-0000-0000-00004E0A0000}"/>
    <cellStyle name="Normal_05XD 2" xfId="2683" xr:uid="{00000000-0005-0000-0000-00004F0A0000}"/>
    <cellStyle name="Normal_05XD_Dautu(6-2011)" xfId="2667" xr:uid="{00000000-0005-0000-0000-0000500A0000}"/>
    <cellStyle name="Normal_06DTNN" xfId="2670" xr:uid="{00000000-0005-0000-0000-0000510A0000}"/>
    <cellStyle name="Normal_07gia" xfId="2671" xr:uid="{00000000-0005-0000-0000-0000520A0000}"/>
    <cellStyle name="Normal_07VT" xfId="2672" xr:uid="{00000000-0005-0000-0000-0000530A0000}"/>
    <cellStyle name="Normal_08tmt3" xfId="2673" xr:uid="{00000000-0005-0000-0000-0000540A0000}"/>
    <cellStyle name="Normal_Bieu04.072" xfId="2674" xr:uid="{00000000-0005-0000-0000-0000550A0000}"/>
    <cellStyle name="Normal_Book2" xfId="2675" xr:uid="{00000000-0005-0000-0000-0000560A0000}"/>
    <cellStyle name="Normal_Dau tu 2" xfId="2685" xr:uid="{00000000-0005-0000-0000-0000570A0000}"/>
    <cellStyle name="Normal_Dautu" xfId="2688" xr:uid="{00000000-0005-0000-0000-0000580A0000}"/>
    <cellStyle name="Normal_Gui Vu TH-Bao cao nhanh VDT 2006" xfId="2676" xr:uid="{00000000-0005-0000-0000-0000590A0000}"/>
    <cellStyle name="Normal_nhanh sap xep lai" xfId="2677" xr:uid="{00000000-0005-0000-0000-00005A0A0000}"/>
    <cellStyle name="Normal_Sheet1 2" xfId="2712" xr:uid="{00000000-0005-0000-0000-00005B0A0000}"/>
    <cellStyle name="Normal_Sheet5 2 2" xfId="2711" xr:uid="{00000000-0005-0000-0000-00005C0A0000}"/>
    <cellStyle name="Normal_solieu gdp 2" xfId="1" xr:uid="{00000000-0005-0000-0000-00005D0A0000}"/>
    <cellStyle name="Normal_SPT3-96" xfId="2666" xr:uid="{00000000-0005-0000-0000-00005E0A0000}"/>
    <cellStyle name="Normal_SPT3-96_Bieu 012011 2" xfId="2684" xr:uid="{00000000-0005-0000-0000-00005F0A0000}"/>
    <cellStyle name="Normal_SPT3-96_Bieudautu_Dautu(6-2011)" xfId="2678" xr:uid="{00000000-0005-0000-0000-0000600A0000}"/>
    <cellStyle name="Normal_SPT3-96_Van tai12.2010" xfId="2679" xr:uid="{00000000-0005-0000-0000-0000610A0000}"/>
    <cellStyle name="Normal_VT- TM Diep" xfId="2680" xr:uid="{00000000-0005-0000-0000-0000620A0000}"/>
    <cellStyle name="Normal_VTAI 2" xfId="2691" xr:uid="{00000000-0005-0000-0000-0000630A0000}"/>
    <cellStyle name="Normal_Xl0000141" xfId="2664" xr:uid="{00000000-0005-0000-0000-0000640A0000}"/>
    <cellStyle name="Normal_Xl0000156" xfId="2681" xr:uid="{00000000-0005-0000-0000-0000650A0000}"/>
    <cellStyle name="Normal_Xl0000163" xfId="2682" xr:uid="{00000000-0005-0000-0000-0000660A0000}"/>
    <cellStyle name="Normal1" xfId="2591" xr:uid="{00000000-0005-0000-0000-0000670A0000}"/>
    <cellStyle name="Normal1 2" xfId="2592" xr:uid="{00000000-0005-0000-0000-0000680A0000}"/>
    <cellStyle name="Normal1 3" xfId="2593" xr:uid="{00000000-0005-0000-0000-0000690A0000}"/>
    <cellStyle name="Note 2" xfId="2594" xr:uid="{00000000-0005-0000-0000-00006A0A0000}"/>
    <cellStyle name="Output 2" xfId="2595" xr:uid="{00000000-0005-0000-0000-00006B0A0000}"/>
    <cellStyle name="Percent [2]" xfId="2596" xr:uid="{00000000-0005-0000-0000-00006C0A0000}"/>
    <cellStyle name="Percent 2" xfId="2597" xr:uid="{00000000-0005-0000-0000-00006D0A0000}"/>
    <cellStyle name="Percent 2 2" xfId="2598" xr:uid="{00000000-0005-0000-0000-00006E0A0000}"/>
    <cellStyle name="Percent 2 3" xfId="2599" xr:uid="{00000000-0005-0000-0000-00006F0A0000}"/>
    <cellStyle name="Percent 3" xfId="2600" xr:uid="{00000000-0005-0000-0000-0000700A0000}"/>
    <cellStyle name="Percent 3 2" xfId="2601" xr:uid="{00000000-0005-0000-0000-0000710A0000}"/>
    <cellStyle name="Percent 3 3" xfId="2602" xr:uid="{00000000-0005-0000-0000-0000720A0000}"/>
    <cellStyle name="Percent 4" xfId="2603" xr:uid="{00000000-0005-0000-0000-0000730A0000}"/>
    <cellStyle name="Percent 4 2" xfId="2604" xr:uid="{00000000-0005-0000-0000-0000740A0000}"/>
    <cellStyle name="Percent 4 3" xfId="2605" xr:uid="{00000000-0005-0000-0000-0000750A0000}"/>
    <cellStyle name="Percent 4 4" xfId="2606" xr:uid="{00000000-0005-0000-0000-0000760A0000}"/>
    <cellStyle name="Percent 5" xfId="2607" xr:uid="{00000000-0005-0000-0000-0000770A0000}"/>
    <cellStyle name="Percent 5 2" xfId="2608" xr:uid="{00000000-0005-0000-0000-0000780A0000}"/>
    <cellStyle name="Percent 5 3" xfId="2609" xr:uid="{00000000-0005-0000-0000-0000790A0000}"/>
    <cellStyle name="Style 1" xfId="2610" xr:uid="{00000000-0005-0000-0000-00007A0A0000}"/>
    <cellStyle name="Style 10" xfId="2611" xr:uid="{00000000-0005-0000-0000-00007B0A0000}"/>
    <cellStyle name="Style 11" xfId="2612" xr:uid="{00000000-0005-0000-0000-00007C0A0000}"/>
    <cellStyle name="Style 2" xfId="2613" xr:uid="{00000000-0005-0000-0000-00007D0A0000}"/>
    <cellStyle name="Style 3" xfId="2614" xr:uid="{00000000-0005-0000-0000-00007E0A0000}"/>
    <cellStyle name="Style 4" xfId="2615" xr:uid="{00000000-0005-0000-0000-00007F0A0000}"/>
    <cellStyle name="Style 5" xfId="2616" xr:uid="{00000000-0005-0000-0000-0000800A0000}"/>
    <cellStyle name="Style 6" xfId="2617" xr:uid="{00000000-0005-0000-0000-0000810A0000}"/>
    <cellStyle name="Style 7" xfId="2618" xr:uid="{00000000-0005-0000-0000-0000820A0000}"/>
    <cellStyle name="Style 8" xfId="2619" xr:uid="{00000000-0005-0000-0000-0000830A0000}"/>
    <cellStyle name="Style 9" xfId="2620" xr:uid="{00000000-0005-0000-0000-0000840A0000}"/>
    <cellStyle name="Style1" xfId="2621" xr:uid="{00000000-0005-0000-0000-0000850A0000}"/>
    <cellStyle name="Style2" xfId="2622" xr:uid="{00000000-0005-0000-0000-0000860A0000}"/>
    <cellStyle name="Style3" xfId="2623" xr:uid="{00000000-0005-0000-0000-0000870A0000}"/>
    <cellStyle name="Style4" xfId="2624" xr:uid="{00000000-0005-0000-0000-0000880A0000}"/>
    <cellStyle name="Style5" xfId="2625" xr:uid="{00000000-0005-0000-0000-0000890A0000}"/>
    <cellStyle name="Style6" xfId="2626" xr:uid="{00000000-0005-0000-0000-00008A0A0000}"/>
    <cellStyle name="Style7" xfId="2627" xr:uid="{00000000-0005-0000-0000-00008B0A0000}"/>
    <cellStyle name="subhead" xfId="2628" xr:uid="{00000000-0005-0000-0000-00008C0A0000}"/>
    <cellStyle name="thvt" xfId="2629" xr:uid="{00000000-0005-0000-0000-00008D0A0000}"/>
    <cellStyle name="Total 2" xfId="2630" xr:uid="{00000000-0005-0000-0000-00008E0A0000}"/>
    <cellStyle name="Total 3" xfId="2631" xr:uid="{00000000-0005-0000-0000-00008F0A0000}"/>
    <cellStyle name="Total 4" xfId="2632" xr:uid="{00000000-0005-0000-0000-0000900A0000}"/>
    <cellStyle name="Total 5" xfId="2633" xr:uid="{00000000-0005-0000-0000-0000910A0000}"/>
    <cellStyle name="Total 6" xfId="2634" xr:uid="{00000000-0005-0000-0000-0000920A0000}"/>
    <cellStyle name="Total 7" xfId="2635" xr:uid="{00000000-0005-0000-0000-0000930A0000}"/>
    <cellStyle name="Total 8" xfId="2636" xr:uid="{00000000-0005-0000-0000-0000940A0000}"/>
    <cellStyle name="Total 9" xfId="2637" xr:uid="{00000000-0005-0000-0000-0000950A0000}"/>
    <cellStyle name="Warning Text 2" xfId="2638" xr:uid="{00000000-0005-0000-0000-0000960A0000}"/>
    <cellStyle name="xanh" xfId="2639" xr:uid="{00000000-0005-0000-0000-0000970A0000}"/>
    <cellStyle name="xuan" xfId="2640" xr:uid="{00000000-0005-0000-0000-0000980A0000}"/>
    <cellStyle name="ปกติ_gdp2006q4" xfId="2641" xr:uid="{00000000-0005-0000-0000-0000990A0000}"/>
    <cellStyle name=" [0.00]_ Att. 1- Cover" xfId="2642" xr:uid="{00000000-0005-0000-0000-00009A0A0000}"/>
    <cellStyle name="_ Att. 1- Cover" xfId="2643" xr:uid="{00000000-0005-0000-0000-00009B0A0000}"/>
    <cellStyle name="?_ Att. 1- Cover" xfId="2644" xr:uid="{00000000-0005-0000-0000-00009C0A0000}"/>
    <cellStyle name="똿뗦먛귟 [0.00]_PRODUCT DETAIL Q1" xfId="2645" xr:uid="{00000000-0005-0000-0000-00009D0A0000}"/>
    <cellStyle name="똿뗦먛귟_PRODUCT DETAIL Q1" xfId="2646" xr:uid="{00000000-0005-0000-0000-00009E0A0000}"/>
    <cellStyle name="믅됞 [0.00]_PRODUCT DETAIL Q1" xfId="2647" xr:uid="{00000000-0005-0000-0000-00009F0A0000}"/>
    <cellStyle name="믅됞_PRODUCT DETAIL Q1" xfId="2648" xr:uid="{00000000-0005-0000-0000-0000A00A0000}"/>
    <cellStyle name="백분율_95" xfId="2649" xr:uid="{00000000-0005-0000-0000-0000A10A0000}"/>
    <cellStyle name="뷭?_BOOKSHIP" xfId="2650" xr:uid="{00000000-0005-0000-0000-0000A20A0000}"/>
    <cellStyle name="콤마 [0]_1202" xfId="2651" xr:uid="{00000000-0005-0000-0000-0000A30A0000}"/>
    <cellStyle name="콤마_1202" xfId="2652" xr:uid="{00000000-0005-0000-0000-0000A40A0000}"/>
    <cellStyle name="통화 [0]_1202" xfId="2653" xr:uid="{00000000-0005-0000-0000-0000A50A0000}"/>
    <cellStyle name="통화_1202" xfId="2654" xr:uid="{00000000-0005-0000-0000-0000A60A0000}"/>
    <cellStyle name="표준_(정보부문)월별인원계획" xfId="2655" xr:uid="{00000000-0005-0000-0000-0000A70A0000}"/>
    <cellStyle name="一般_00Q3902REV.1" xfId="2656" xr:uid="{00000000-0005-0000-0000-0000A80A0000}"/>
    <cellStyle name="千分位[0]_00Q3902REV.1" xfId="2657" xr:uid="{00000000-0005-0000-0000-0000A90A0000}"/>
    <cellStyle name="千分位_00Q3902REV.1" xfId="2658" xr:uid="{00000000-0005-0000-0000-0000AA0A0000}"/>
    <cellStyle name="標準_list of commodities" xfId="2659" xr:uid="{00000000-0005-0000-0000-0000AB0A0000}"/>
    <cellStyle name="貨幣 [0]_00Q3902REV.1" xfId="2660" xr:uid="{00000000-0005-0000-0000-0000AC0A0000}"/>
    <cellStyle name="貨幣[0]_BRE" xfId="2661" xr:uid="{00000000-0005-0000-0000-0000AD0A0000}"/>
    <cellStyle name="貨幣_00Q3902REV.1" xfId="2662" xr:uid="{00000000-0005-0000-0000-0000AE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&#193;O%20C&#193;O%20KINH%20T&#7870;%20X&#195;%20H&#7896;I\Th&#225;ng%205-2024\BC%20S&#7912;C%20KH&#7886;E\2.%20B&#225;o%20c&#225;o%20KTXH%20(1)\2.%20B&#225;o%20c&#225;o%20KTXH\Thang%204\BC%20SK\So%20lieu%20KTXH%20thang%204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&#193;O%20C&#193;O%20S&#7912;C%20KH&#7886;E%20N&#7872;N%20KINH%20T&#7870;\TH&#193;NG%206\So%20lieu%20SKKT%20T6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&#224;nh\Bao%20cao%20Tong%20hop%20KTXH\Bao%20cao%20Tong%20hop%20nam%202021\So%20lieu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chieud_x0005_"/>
      <sheetName val="Op mai 2_x000c_"/>
      <sheetName val="Cong ban 1,5„—_x0013_"/>
      <sheetName val="gia x"/>
      <sheetName val="⁋㌱Ա"/>
      <sheetName val="bÑi_x0003_"/>
      <sheetName val="_x000f_"/>
      <sheetName val="M pc_x0006_"/>
      <sheetName val="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CT thang"/>
      <sheetName val="Tongquan"/>
      <sheetName val="Trongtrot"/>
      <sheetName val="channuoi"/>
      <sheetName val="2.IIPthang"/>
      <sheetName val="3.SPCN thang"/>
      <sheetName val="tieu thu"/>
      <sheetName val="ton kh0"/>
      <sheetName val="4.Von NSNN thang"/>
      <sheetName val="15.Thu hút đầu tư"/>
      <sheetName val="6. Dang ky doanh nghiep"/>
      <sheetName val="7. Tong muc"/>
      <sheetName val="8.DTBL thang"/>
      <sheetName val="9.VT thang"/>
      <sheetName val="10.DTVT thang"/>
      <sheetName val="11.CPI"/>
      <sheetName val="12. Nhapkhau"/>
      <sheetName val="13.Xuatkhau"/>
      <sheetName val="14.Thu NSNN"/>
      <sheetName val="15.Chi NSNN"/>
      <sheetName val="16.NHNN"/>
      <sheetName val="Bao hiem"/>
      <sheetName val="17.XHMT"/>
    </sheetNames>
    <sheetDataSet>
      <sheetData sheetId="0" refreshError="1">
        <row r="49">
          <cell r="E49">
            <v>9034310.5853110012</v>
          </cell>
        </row>
        <row r="72">
          <cell r="E72">
            <v>9492335.9578820001</v>
          </cell>
        </row>
        <row r="96">
          <cell r="E96" t="str">
            <v>126.220</v>
          </cell>
        </row>
        <row r="106">
          <cell r="E106" t="str">
            <v>128.162</v>
          </cell>
        </row>
        <row r="121">
          <cell r="E121" t="str">
            <v>0,68</v>
          </cell>
        </row>
        <row r="155">
          <cell r="E155">
            <v>37245.25</v>
          </cell>
        </row>
        <row r="164">
          <cell r="D164">
            <v>10063.700000000001</v>
          </cell>
          <cell r="E164">
            <v>46568.17</v>
          </cell>
        </row>
        <row r="184">
          <cell r="D184">
            <v>187.8</v>
          </cell>
          <cell r="E184">
            <v>331.4</v>
          </cell>
        </row>
        <row r="187">
          <cell r="D187">
            <v>1916.8999999999999</v>
          </cell>
          <cell r="E187">
            <v>7650.9000000000005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NK"/>
      <sheetName val="19.XK"/>
      <sheetName val="20.VĐTPT"/>
      <sheetName val="21.VDTNS"/>
      <sheetName val="22.DTC"/>
      <sheetName val="24.NLMT"/>
      <sheetName val="25.Thuhut"/>
      <sheetName val="26.DKDN"/>
      <sheetName val="28.GQVL"/>
      <sheetName val="29.L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0">
          <cell r="E2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0">
          <cell r="B10">
            <v>688288.62100000004</v>
          </cell>
          <cell r="C10">
            <v>703840.94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2">
          <cell r="F12">
            <v>108.02860426287657</v>
          </cell>
        </row>
        <row r="13">
          <cell r="F13">
            <v>130.69070703049434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J17" sqref="J17"/>
    </sheetView>
  </sheetViews>
  <sheetFormatPr defaultRowHeight="15.75"/>
  <cols>
    <col min="2" max="2" width="24.625" bestFit="1" customWidth="1"/>
  </cols>
  <sheetData>
    <row r="2" spans="1:4">
      <c r="B2" s="775" t="s">
        <v>414</v>
      </c>
      <c r="C2" s="775"/>
    </row>
    <row r="3" spans="1:4">
      <c r="B3" s="249"/>
      <c r="C3" s="775" t="s">
        <v>412</v>
      </c>
      <c r="D3" s="775"/>
    </row>
    <row r="4" spans="1:4">
      <c r="B4" s="249"/>
      <c r="C4" t="s">
        <v>410</v>
      </c>
      <c r="D4" t="s">
        <v>411</v>
      </c>
    </row>
    <row r="5" spans="1:4">
      <c r="A5">
        <v>1</v>
      </c>
      <c r="B5" t="s">
        <v>399</v>
      </c>
      <c r="D5" t="s">
        <v>413</v>
      </c>
    </row>
    <row r="6" spans="1:4">
      <c r="A6">
        <v>2</v>
      </c>
      <c r="B6" s="749" t="s">
        <v>400</v>
      </c>
      <c r="C6" t="s">
        <v>413</v>
      </c>
      <c r="D6" t="s">
        <v>413</v>
      </c>
    </row>
    <row r="7" spans="1:4">
      <c r="A7">
        <v>3</v>
      </c>
      <c r="B7" t="s">
        <v>304</v>
      </c>
      <c r="D7" t="s">
        <v>413</v>
      </c>
    </row>
    <row r="8" spans="1:4">
      <c r="A8">
        <v>4</v>
      </c>
      <c r="B8" t="s">
        <v>401</v>
      </c>
      <c r="D8" t="s">
        <v>413</v>
      </c>
    </row>
    <row r="9" spans="1:4">
      <c r="A9">
        <v>5</v>
      </c>
      <c r="B9" t="s">
        <v>402</v>
      </c>
      <c r="D9" t="s">
        <v>413</v>
      </c>
    </row>
    <row r="10" spans="1:4">
      <c r="A10">
        <v>6</v>
      </c>
      <c r="B10" s="749" t="s">
        <v>305</v>
      </c>
      <c r="C10" t="s">
        <v>413</v>
      </c>
      <c r="D10" t="s">
        <v>413</v>
      </c>
    </row>
    <row r="11" spans="1:4">
      <c r="A11">
        <v>7</v>
      </c>
      <c r="B11" t="s">
        <v>403</v>
      </c>
      <c r="D11" t="s">
        <v>413</v>
      </c>
    </row>
    <row r="12" spans="1:4">
      <c r="A12">
        <v>8</v>
      </c>
      <c r="B12" s="749" t="s">
        <v>466</v>
      </c>
      <c r="C12" t="s">
        <v>413</v>
      </c>
      <c r="D12" t="s">
        <v>413</v>
      </c>
    </row>
    <row r="13" spans="1:4">
      <c r="A13">
        <v>9</v>
      </c>
      <c r="B13" t="s">
        <v>404</v>
      </c>
      <c r="D13" t="s">
        <v>413</v>
      </c>
    </row>
    <row r="14" spans="1:4">
      <c r="A14">
        <v>10</v>
      </c>
      <c r="B14" s="749" t="s">
        <v>493</v>
      </c>
      <c r="C14" t="s">
        <v>413</v>
      </c>
      <c r="D14" t="s">
        <v>413</v>
      </c>
    </row>
    <row r="15" spans="1:4">
      <c r="A15">
        <v>11</v>
      </c>
      <c r="B15" s="749" t="s">
        <v>494</v>
      </c>
      <c r="C15" t="s">
        <v>413</v>
      </c>
      <c r="D15" t="s">
        <v>413</v>
      </c>
    </row>
    <row r="16" spans="1:4">
      <c r="A16">
        <v>12</v>
      </c>
      <c r="B16" s="749" t="s">
        <v>467</v>
      </c>
      <c r="C16" t="s">
        <v>413</v>
      </c>
      <c r="D16" t="s">
        <v>413</v>
      </c>
    </row>
    <row r="17" spans="1:4">
      <c r="A17">
        <v>13</v>
      </c>
      <c r="B17" s="749" t="s">
        <v>405</v>
      </c>
      <c r="C17" t="s">
        <v>413</v>
      </c>
      <c r="D17" t="s">
        <v>413</v>
      </c>
    </row>
    <row r="18" spans="1:4">
      <c r="A18">
        <v>14</v>
      </c>
      <c r="B18" s="749" t="s">
        <v>406</v>
      </c>
      <c r="C18" t="s">
        <v>413</v>
      </c>
      <c r="D18" t="s">
        <v>413</v>
      </c>
    </row>
    <row r="19" spans="1:4">
      <c r="A19">
        <v>15</v>
      </c>
      <c r="B19" t="s">
        <v>407</v>
      </c>
      <c r="D19" t="s">
        <v>413</v>
      </c>
    </row>
    <row r="20" spans="1:4">
      <c r="A20">
        <v>16</v>
      </c>
      <c r="B20" s="749" t="s">
        <v>468</v>
      </c>
      <c r="C20" t="s">
        <v>413</v>
      </c>
      <c r="D20" t="s">
        <v>413</v>
      </c>
    </row>
    <row r="21" spans="1:4">
      <c r="A21">
        <v>17</v>
      </c>
      <c r="B21" t="s">
        <v>469</v>
      </c>
      <c r="D21" t="s">
        <v>413</v>
      </c>
    </row>
    <row r="22" spans="1:4">
      <c r="A22">
        <v>18</v>
      </c>
      <c r="B22" s="749" t="s">
        <v>470</v>
      </c>
      <c r="C22" t="s">
        <v>413</v>
      </c>
      <c r="D22" t="s">
        <v>413</v>
      </c>
    </row>
    <row r="23" spans="1:4">
      <c r="A23">
        <v>19</v>
      </c>
      <c r="B23" t="s">
        <v>471</v>
      </c>
      <c r="D23" t="s">
        <v>413</v>
      </c>
    </row>
    <row r="24" spans="1:4">
      <c r="A24">
        <v>20</v>
      </c>
      <c r="B24" s="749" t="s">
        <v>307</v>
      </c>
      <c r="D24" t="s">
        <v>413</v>
      </c>
    </row>
    <row r="25" spans="1:4">
      <c r="A25">
        <v>21</v>
      </c>
      <c r="B25" s="749" t="s">
        <v>472</v>
      </c>
      <c r="D25" t="s">
        <v>413</v>
      </c>
    </row>
    <row r="26" spans="1:4">
      <c r="A26">
        <v>22</v>
      </c>
      <c r="B26" s="749" t="s">
        <v>473</v>
      </c>
      <c r="C26" t="s">
        <v>413</v>
      </c>
      <c r="D26" t="s">
        <v>413</v>
      </c>
    </row>
    <row r="27" spans="1:4">
      <c r="A27">
        <v>23</v>
      </c>
      <c r="B27" s="749" t="s">
        <v>474</v>
      </c>
      <c r="C27" t="s">
        <v>413</v>
      </c>
      <c r="D27" t="s">
        <v>413</v>
      </c>
    </row>
    <row r="28" spans="1:4">
      <c r="A28">
        <v>24</v>
      </c>
      <c r="B28" s="749" t="s">
        <v>495</v>
      </c>
      <c r="C28" t="s">
        <v>413</v>
      </c>
      <c r="D28" t="s">
        <v>413</v>
      </c>
    </row>
    <row r="29" spans="1:4">
      <c r="A29">
        <v>25</v>
      </c>
      <c r="B29" s="749" t="s">
        <v>477</v>
      </c>
      <c r="C29" t="s">
        <v>413</v>
      </c>
      <c r="D29" t="s">
        <v>413</v>
      </c>
    </row>
    <row r="30" spans="1:4">
      <c r="A30">
        <v>26</v>
      </c>
      <c r="B30" t="s">
        <v>496</v>
      </c>
      <c r="D30" t="s">
        <v>413</v>
      </c>
    </row>
    <row r="31" spans="1:4">
      <c r="A31">
        <v>27</v>
      </c>
      <c r="B31" s="749" t="s">
        <v>475</v>
      </c>
      <c r="C31" t="s">
        <v>413</v>
      </c>
      <c r="D31" t="s">
        <v>413</v>
      </c>
    </row>
    <row r="32" spans="1:4">
      <c r="A32">
        <v>28</v>
      </c>
      <c r="B32" t="s">
        <v>476</v>
      </c>
      <c r="D32" t="s">
        <v>413</v>
      </c>
    </row>
    <row r="33" spans="1:4">
      <c r="A33">
        <v>29</v>
      </c>
      <c r="B33" s="749" t="s">
        <v>478</v>
      </c>
      <c r="C33" t="s">
        <v>413</v>
      </c>
      <c r="D33" t="s">
        <v>413</v>
      </c>
    </row>
    <row r="34" spans="1:4">
      <c r="A34">
        <v>30</v>
      </c>
      <c r="B34" s="749" t="s">
        <v>306</v>
      </c>
      <c r="C34" t="s">
        <v>413</v>
      </c>
      <c r="D34" t="s">
        <v>413</v>
      </c>
    </row>
  </sheetData>
  <mergeCells count="2">
    <mergeCell ref="C3:D3"/>
    <mergeCell ref="B2:C2"/>
  </mergeCells>
  <hyperlinks>
    <hyperlink ref="B6" location="'1.Nong nghiep'!A1" display=" Nông nghiệp" xr:uid="{44E960D8-3C01-40A8-BED0-2A5238D7E637}"/>
    <hyperlink ref="B10" location="'2.IIPthang'!A1" display="IIP" xr:uid="{77F95246-E631-4F96-8AA9-C015B3593DED}"/>
    <hyperlink ref="B12" location="'3.SPCNthang'!A1" display="sp CN tháng" xr:uid="{3ECCEB92-7830-45F3-801C-9DF70E0D7277}"/>
    <hyperlink ref="B14" location="'4.ton kho'!A1" display="Tồn kho" xr:uid="{E73747BC-15E7-44E5-B5FE-BF9A7246CEA7}"/>
    <hyperlink ref="B15" location="'5.tieu thu'!A1" display="Tiêu Thụ" xr:uid="{D1E60569-5680-4D21-AE0F-1E214BB28572}"/>
    <hyperlink ref="B16" location="'6.Doanh nghiep'!A1" display="Đăng ký DN" xr:uid="{5536E7DD-2CFE-4AF2-8B8F-50051F044A6C}"/>
    <hyperlink ref="B17" location="'7.Tong muc'!A1" display=" Tổng mức" xr:uid="{E2B7D19A-298F-4F95-AE91-90FB32339BE9}"/>
    <hyperlink ref="B18" location="'8.DTBLthang'!A1" display=" Doanh thu bán lẻ HH" xr:uid="{ED0C36B6-DCDD-4933-825D-7A2D1D884EAB}"/>
    <hyperlink ref="B20" location="'9.DT van tai'!A1" display=" DT vận tải" xr:uid="{C22D5F94-204A-48FC-AC18-1F2D01A30C6D}"/>
    <hyperlink ref="B22" location="'10.Vantaithang'!A1" display=" Vận tải tháng" xr:uid="{48860685-1A93-4E60-8D4B-AE362C4A3ED8}"/>
    <hyperlink ref="B24" location="'11. Nhapkhau'!A1" display="Nhập khẩu" xr:uid="{B40B8BB1-B8BF-4765-9AD6-B1754F21E6D4}"/>
    <hyperlink ref="B25" location="'12.Xuatkhau'!A1" display=" Xuất khẩu" xr:uid="{82A3D21F-781D-4F2B-9D70-8B28855F98E4}"/>
    <hyperlink ref="B26" location="'13.Thu NSNN'!A1" display="Thu ngân sách" xr:uid="{326CF631-FD7F-48AC-9E12-766B7BDC1A8B}"/>
    <hyperlink ref="B27" location="'14.Chi NSNN'!A1" display=" Chi ngân sách" xr:uid="{6E5979ED-D6AA-4FB7-B026-35F5EDFEA362}"/>
    <hyperlink ref="B28" location="'15.NHNN'!A1" display="Hoạt động ngân hàng" xr:uid="{2B3D9A5E-77E2-4C30-8DF8-816EFC982CDC}"/>
    <hyperlink ref="B29" location="'16.Thu hut dau tu'!A1" display="Thu hút đầu tư" xr:uid="{8A35383E-2210-4D18-81AA-49151B85AE34}"/>
    <hyperlink ref="B31" location="'17.VonNSNNthang'!A1" display="Vốn đầu tư từ NSNN tháng" xr:uid="{177BD289-1F44-421B-B78C-88184EB37CFA}"/>
    <hyperlink ref="B33" location="'18.CPI'!A1" display=" CPI" xr:uid="{71957E98-3BED-403C-841B-7EF06733B66F}"/>
    <hyperlink ref="B34" location="'19.XHMT'!A1" display="XHMT" xr:uid="{B7CB6E3D-8292-4F66-A23F-5459E2712453}"/>
  </hyperlinks>
  <pageMargins left="1.1811023622047245" right="0.78740157480314965" top="0.78740157480314965" bottom="0.78740157480314965" header="0" footer="0"/>
  <pageSetup paperSize="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5"/>
  <sheetViews>
    <sheetView workbookViewId="0">
      <selection activeCell="K10" sqref="K10"/>
    </sheetView>
  </sheetViews>
  <sheetFormatPr defaultRowHeight="24.95" customHeight="1"/>
  <cols>
    <col min="1" max="1" width="28.125" style="43" customWidth="1"/>
    <col min="2" max="2" width="9.125" style="43" customWidth="1"/>
    <col min="3" max="3" width="9.875" style="43" customWidth="1"/>
    <col min="4" max="4" width="9.875" style="43" bestFit="1" customWidth="1"/>
    <col min="5" max="5" width="10.875" style="43" bestFit="1" customWidth="1"/>
    <col min="6" max="8" width="12.625" style="43" customWidth="1"/>
    <col min="9" max="243" width="9" style="43"/>
    <col min="244" max="244" width="29.625" style="43" customWidth="1"/>
    <col min="245" max="245" width="9" style="43" bestFit="1" customWidth="1"/>
    <col min="246" max="246" width="6.875" style="43" bestFit="1" customWidth="1"/>
    <col min="247" max="247" width="6.125" style="43" bestFit="1" customWidth="1"/>
    <col min="248" max="248" width="6.625" style="43" bestFit="1" customWidth="1"/>
    <col min="249" max="250" width="9.375" style="43" customWidth="1"/>
    <col min="251" max="499" width="9" style="43"/>
    <col min="500" max="500" width="29.625" style="43" customWidth="1"/>
    <col min="501" max="501" width="9" style="43" bestFit="1" customWidth="1"/>
    <col min="502" max="502" width="6.875" style="43" bestFit="1" customWidth="1"/>
    <col min="503" max="503" width="6.125" style="43" bestFit="1" customWidth="1"/>
    <col min="504" max="504" width="6.625" style="43" bestFit="1" customWidth="1"/>
    <col min="505" max="506" width="9.375" style="43" customWidth="1"/>
    <col min="507" max="755" width="9" style="43"/>
    <col min="756" max="756" width="29.625" style="43" customWidth="1"/>
    <col min="757" max="757" width="9" style="43" bestFit="1" customWidth="1"/>
    <col min="758" max="758" width="6.875" style="43" bestFit="1" customWidth="1"/>
    <col min="759" max="759" width="6.125" style="43" bestFit="1" customWidth="1"/>
    <col min="760" max="760" width="6.625" style="43" bestFit="1" customWidth="1"/>
    <col min="761" max="762" width="9.375" style="43" customWidth="1"/>
    <col min="763" max="1011" width="9" style="43"/>
    <col min="1012" max="1012" width="29.625" style="43" customWidth="1"/>
    <col min="1013" max="1013" width="9" style="43" bestFit="1" customWidth="1"/>
    <col min="1014" max="1014" width="6.875" style="43" bestFit="1" customWidth="1"/>
    <col min="1015" max="1015" width="6.125" style="43" bestFit="1" customWidth="1"/>
    <col min="1016" max="1016" width="6.625" style="43" bestFit="1" customWidth="1"/>
    <col min="1017" max="1018" width="9.375" style="43" customWidth="1"/>
    <col min="1019" max="1267" width="9" style="43"/>
    <col min="1268" max="1268" width="29.625" style="43" customWidth="1"/>
    <col min="1269" max="1269" width="9" style="43" bestFit="1" customWidth="1"/>
    <col min="1270" max="1270" width="6.875" style="43" bestFit="1" customWidth="1"/>
    <col min="1271" max="1271" width="6.125" style="43" bestFit="1" customWidth="1"/>
    <col min="1272" max="1272" width="6.625" style="43" bestFit="1" customWidth="1"/>
    <col min="1273" max="1274" width="9.375" style="43" customWidth="1"/>
    <col min="1275" max="1523" width="9" style="43"/>
    <col min="1524" max="1524" width="29.625" style="43" customWidth="1"/>
    <col min="1525" max="1525" width="9" style="43" bestFit="1" customWidth="1"/>
    <col min="1526" max="1526" width="6.875" style="43" bestFit="1" customWidth="1"/>
    <col min="1527" max="1527" width="6.125" style="43" bestFit="1" customWidth="1"/>
    <col min="1528" max="1528" width="6.625" style="43" bestFit="1" customWidth="1"/>
    <col min="1529" max="1530" width="9.375" style="43" customWidth="1"/>
    <col min="1531" max="1779" width="9" style="43"/>
    <col min="1780" max="1780" width="29.625" style="43" customWidth="1"/>
    <col min="1781" max="1781" width="9" style="43" bestFit="1" customWidth="1"/>
    <col min="1782" max="1782" width="6.875" style="43" bestFit="1" customWidth="1"/>
    <col min="1783" max="1783" width="6.125" style="43" bestFit="1" customWidth="1"/>
    <col min="1784" max="1784" width="6.625" style="43" bestFit="1" customWidth="1"/>
    <col min="1785" max="1786" width="9.375" style="43" customWidth="1"/>
    <col min="1787" max="2035" width="9" style="43"/>
    <col min="2036" max="2036" width="29.625" style="43" customWidth="1"/>
    <col min="2037" max="2037" width="9" style="43" bestFit="1" customWidth="1"/>
    <col min="2038" max="2038" width="6.875" style="43" bestFit="1" customWidth="1"/>
    <col min="2039" max="2039" width="6.125" style="43" bestFit="1" customWidth="1"/>
    <col min="2040" max="2040" width="6.625" style="43" bestFit="1" customWidth="1"/>
    <col min="2041" max="2042" width="9.375" style="43" customWidth="1"/>
    <col min="2043" max="2291" width="9" style="43"/>
    <col min="2292" max="2292" width="29.625" style="43" customWidth="1"/>
    <col min="2293" max="2293" width="9" style="43" bestFit="1" customWidth="1"/>
    <col min="2294" max="2294" width="6.875" style="43" bestFit="1" customWidth="1"/>
    <col min="2295" max="2295" width="6.125" style="43" bestFit="1" customWidth="1"/>
    <col min="2296" max="2296" width="6.625" style="43" bestFit="1" customWidth="1"/>
    <col min="2297" max="2298" width="9.375" style="43" customWidth="1"/>
    <col min="2299" max="2547" width="9" style="43"/>
    <col min="2548" max="2548" width="29.625" style="43" customWidth="1"/>
    <col min="2549" max="2549" width="9" style="43" bestFit="1" customWidth="1"/>
    <col min="2550" max="2550" width="6.875" style="43" bestFit="1" customWidth="1"/>
    <col min="2551" max="2551" width="6.125" style="43" bestFit="1" customWidth="1"/>
    <col min="2552" max="2552" width="6.625" style="43" bestFit="1" customWidth="1"/>
    <col min="2553" max="2554" width="9.375" style="43" customWidth="1"/>
    <col min="2555" max="2803" width="9" style="43"/>
    <col min="2804" max="2804" width="29.625" style="43" customWidth="1"/>
    <col min="2805" max="2805" width="9" style="43" bestFit="1" customWidth="1"/>
    <col min="2806" max="2806" width="6.875" style="43" bestFit="1" customWidth="1"/>
    <col min="2807" max="2807" width="6.125" style="43" bestFit="1" customWidth="1"/>
    <col min="2808" max="2808" width="6.625" style="43" bestFit="1" customWidth="1"/>
    <col min="2809" max="2810" width="9.375" style="43" customWidth="1"/>
    <col min="2811" max="3059" width="9" style="43"/>
    <col min="3060" max="3060" width="29.625" style="43" customWidth="1"/>
    <col min="3061" max="3061" width="9" style="43" bestFit="1" customWidth="1"/>
    <col min="3062" max="3062" width="6.875" style="43" bestFit="1" customWidth="1"/>
    <col min="3063" max="3063" width="6.125" style="43" bestFit="1" customWidth="1"/>
    <col min="3064" max="3064" width="6.625" style="43" bestFit="1" customWidth="1"/>
    <col min="3065" max="3066" width="9.375" style="43" customWidth="1"/>
    <col min="3067" max="3315" width="9" style="43"/>
    <col min="3316" max="3316" width="29.625" style="43" customWidth="1"/>
    <col min="3317" max="3317" width="9" style="43" bestFit="1" customWidth="1"/>
    <col min="3318" max="3318" width="6.875" style="43" bestFit="1" customWidth="1"/>
    <col min="3319" max="3319" width="6.125" style="43" bestFit="1" customWidth="1"/>
    <col min="3320" max="3320" width="6.625" style="43" bestFit="1" customWidth="1"/>
    <col min="3321" max="3322" width="9.375" style="43" customWidth="1"/>
    <col min="3323" max="3571" width="9" style="43"/>
    <col min="3572" max="3572" width="29.625" style="43" customWidth="1"/>
    <col min="3573" max="3573" width="9" style="43" bestFit="1" customWidth="1"/>
    <col min="3574" max="3574" width="6.875" style="43" bestFit="1" customWidth="1"/>
    <col min="3575" max="3575" width="6.125" style="43" bestFit="1" customWidth="1"/>
    <col min="3576" max="3576" width="6.625" style="43" bestFit="1" customWidth="1"/>
    <col min="3577" max="3578" width="9.375" style="43" customWidth="1"/>
    <col min="3579" max="3827" width="9" style="43"/>
    <col min="3828" max="3828" width="29.625" style="43" customWidth="1"/>
    <col min="3829" max="3829" width="9" style="43" bestFit="1" customWidth="1"/>
    <col min="3830" max="3830" width="6.875" style="43" bestFit="1" customWidth="1"/>
    <col min="3831" max="3831" width="6.125" style="43" bestFit="1" customWidth="1"/>
    <col min="3832" max="3832" width="6.625" style="43" bestFit="1" customWidth="1"/>
    <col min="3833" max="3834" width="9.375" style="43" customWidth="1"/>
    <col min="3835" max="4083" width="9" style="43"/>
    <col min="4084" max="4084" width="29.625" style="43" customWidth="1"/>
    <col min="4085" max="4085" width="9" style="43" bestFit="1" customWidth="1"/>
    <col min="4086" max="4086" width="6.875" style="43" bestFit="1" customWidth="1"/>
    <col min="4087" max="4087" width="6.125" style="43" bestFit="1" customWidth="1"/>
    <col min="4088" max="4088" width="6.625" style="43" bestFit="1" customWidth="1"/>
    <col min="4089" max="4090" width="9.375" style="43" customWidth="1"/>
    <col min="4091" max="4339" width="9" style="43"/>
    <col min="4340" max="4340" width="29.625" style="43" customWidth="1"/>
    <col min="4341" max="4341" width="9" style="43" bestFit="1" customWidth="1"/>
    <col min="4342" max="4342" width="6.875" style="43" bestFit="1" customWidth="1"/>
    <col min="4343" max="4343" width="6.125" style="43" bestFit="1" customWidth="1"/>
    <col min="4344" max="4344" width="6.625" style="43" bestFit="1" customWidth="1"/>
    <col min="4345" max="4346" width="9.375" style="43" customWidth="1"/>
    <col min="4347" max="4595" width="9" style="43"/>
    <col min="4596" max="4596" width="29.625" style="43" customWidth="1"/>
    <col min="4597" max="4597" width="9" style="43" bestFit="1" customWidth="1"/>
    <col min="4598" max="4598" width="6.875" style="43" bestFit="1" customWidth="1"/>
    <col min="4599" max="4599" width="6.125" style="43" bestFit="1" customWidth="1"/>
    <col min="4600" max="4600" width="6.625" style="43" bestFit="1" customWidth="1"/>
    <col min="4601" max="4602" width="9.375" style="43" customWidth="1"/>
    <col min="4603" max="4851" width="9" style="43"/>
    <col min="4852" max="4852" width="29.625" style="43" customWidth="1"/>
    <col min="4853" max="4853" width="9" style="43" bestFit="1" customWidth="1"/>
    <col min="4854" max="4854" width="6.875" style="43" bestFit="1" customWidth="1"/>
    <col min="4855" max="4855" width="6.125" style="43" bestFit="1" customWidth="1"/>
    <col min="4856" max="4856" width="6.625" style="43" bestFit="1" customWidth="1"/>
    <col min="4857" max="4858" width="9.375" style="43" customWidth="1"/>
    <col min="4859" max="5107" width="9" style="43"/>
    <col min="5108" max="5108" width="29.625" style="43" customWidth="1"/>
    <col min="5109" max="5109" width="9" style="43" bestFit="1" customWidth="1"/>
    <col min="5110" max="5110" width="6.875" style="43" bestFit="1" customWidth="1"/>
    <col min="5111" max="5111" width="6.125" style="43" bestFit="1" customWidth="1"/>
    <col min="5112" max="5112" width="6.625" style="43" bestFit="1" customWidth="1"/>
    <col min="5113" max="5114" width="9.375" style="43" customWidth="1"/>
    <col min="5115" max="5363" width="9" style="43"/>
    <col min="5364" max="5364" width="29.625" style="43" customWidth="1"/>
    <col min="5365" max="5365" width="9" style="43" bestFit="1" customWidth="1"/>
    <col min="5366" max="5366" width="6.875" style="43" bestFit="1" customWidth="1"/>
    <col min="5367" max="5367" width="6.125" style="43" bestFit="1" customWidth="1"/>
    <col min="5368" max="5368" width="6.625" style="43" bestFit="1" customWidth="1"/>
    <col min="5369" max="5370" width="9.375" style="43" customWidth="1"/>
    <col min="5371" max="5619" width="9" style="43"/>
    <col min="5620" max="5620" width="29.625" style="43" customWidth="1"/>
    <col min="5621" max="5621" width="9" style="43" bestFit="1" customWidth="1"/>
    <col min="5622" max="5622" width="6.875" style="43" bestFit="1" customWidth="1"/>
    <col min="5623" max="5623" width="6.125" style="43" bestFit="1" customWidth="1"/>
    <col min="5624" max="5624" width="6.625" style="43" bestFit="1" customWidth="1"/>
    <col min="5625" max="5626" width="9.375" style="43" customWidth="1"/>
    <col min="5627" max="5875" width="9" style="43"/>
    <col min="5876" max="5876" width="29.625" style="43" customWidth="1"/>
    <col min="5877" max="5877" width="9" style="43" bestFit="1" customWidth="1"/>
    <col min="5878" max="5878" width="6.875" style="43" bestFit="1" customWidth="1"/>
    <col min="5879" max="5879" width="6.125" style="43" bestFit="1" customWidth="1"/>
    <col min="5880" max="5880" width="6.625" style="43" bestFit="1" customWidth="1"/>
    <col min="5881" max="5882" width="9.375" style="43" customWidth="1"/>
    <col min="5883" max="6131" width="9" style="43"/>
    <col min="6132" max="6132" width="29.625" style="43" customWidth="1"/>
    <col min="6133" max="6133" width="9" style="43" bestFit="1" customWidth="1"/>
    <col min="6134" max="6134" width="6.875" style="43" bestFit="1" customWidth="1"/>
    <col min="6135" max="6135" width="6.125" style="43" bestFit="1" customWidth="1"/>
    <col min="6136" max="6136" width="6.625" style="43" bestFit="1" customWidth="1"/>
    <col min="6137" max="6138" width="9.375" style="43" customWidth="1"/>
    <col min="6139" max="6387" width="9" style="43"/>
    <col min="6388" max="6388" width="29.625" style="43" customWidth="1"/>
    <col min="6389" max="6389" width="9" style="43" bestFit="1" customWidth="1"/>
    <col min="6390" max="6390" width="6.875" style="43" bestFit="1" customWidth="1"/>
    <col min="6391" max="6391" width="6.125" style="43" bestFit="1" customWidth="1"/>
    <col min="6392" max="6392" width="6.625" style="43" bestFit="1" customWidth="1"/>
    <col min="6393" max="6394" width="9.375" style="43" customWidth="1"/>
    <col min="6395" max="6643" width="9" style="43"/>
    <col min="6644" max="6644" width="29.625" style="43" customWidth="1"/>
    <col min="6645" max="6645" width="9" style="43" bestFit="1" customWidth="1"/>
    <col min="6646" max="6646" width="6.875" style="43" bestFit="1" customWidth="1"/>
    <col min="6647" max="6647" width="6.125" style="43" bestFit="1" customWidth="1"/>
    <col min="6648" max="6648" width="6.625" style="43" bestFit="1" customWidth="1"/>
    <col min="6649" max="6650" width="9.375" style="43" customWidth="1"/>
    <col min="6651" max="6899" width="9" style="43"/>
    <col min="6900" max="6900" width="29.625" style="43" customWidth="1"/>
    <col min="6901" max="6901" width="9" style="43" bestFit="1" customWidth="1"/>
    <col min="6902" max="6902" width="6.875" style="43" bestFit="1" customWidth="1"/>
    <col min="6903" max="6903" width="6.125" style="43" bestFit="1" customWidth="1"/>
    <col min="6904" max="6904" width="6.625" style="43" bestFit="1" customWidth="1"/>
    <col min="6905" max="6906" width="9.375" style="43" customWidth="1"/>
    <col min="6907" max="7155" width="9" style="43"/>
    <col min="7156" max="7156" width="29.625" style="43" customWidth="1"/>
    <col min="7157" max="7157" width="9" style="43" bestFit="1" customWidth="1"/>
    <col min="7158" max="7158" width="6.875" style="43" bestFit="1" customWidth="1"/>
    <col min="7159" max="7159" width="6.125" style="43" bestFit="1" customWidth="1"/>
    <col min="7160" max="7160" width="6.625" style="43" bestFit="1" customWidth="1"/>
    <col min="7161" max="7162" width="9.375" style="43" customWidth="1"/>
    <col min="7163" max="7411" width="9" style="43"/>
    <col min="7412" max="7412" width="29.625" style="43" customWidth="1"/>
    <col min="7413" max="7413" width="9" style="43" bestFit="1" customWidth="1"/>
    <col min="7414" max="7414" width="6.875" style="43" bestFit="1" customWidth="1"/>
    <col min="7415" max="7415" width="6.125" style="43" bestFit="1" customWidth="1"/>
    <col min="7416" max="7416" width="6.625" style="43" bestFit="1" customWidth="1"/>
    <col min="7417" max="7418" width="9.375" style="43" customWidth="1"/>
    <col min="7419" max="7667" width="9" style="43"/>
    <col min="7668" max="7668" width="29.625" style="43" customWidth="1"/>
    <col min="7669" max="7669" width="9" style="43" bestFit="1" customWidth="1"/>
    <col min="7670" max="7670" width="6.875" style="43" bestFit="1" customWidth="1"/>
    <col min="7671" max="7671" width="6.125" style="43" bestFit="1" customWidth="1"/>
    <col min="7672" max="7672" width="6.625" style="43" bestFit="1" customWidth="1"/>
    <col min="7673" max="7674" width="9.375" style="43" customWidth="1"/>
    <col min="7675" max="7923" width="9" style="43"/>
    <col min="7924" max="7924" width="29.625" style="43" customWidth="1"/>
    <col min="7925" max="7925" width="9" style="43" bestFit="1" customWidth="1"/>
    <col min="7926" max="7926" width="6.875" style="43" bestFit="1" customWidth="1"/>
    <col min="7927" max="7927" width="6.125" style="43" bestFit="1" customWidth="1"/>
    <col min="7928" max="7928" width="6.625" style="43" bestFit="1" customWidth="1"/>
    <col min="7929" max="7930" width="9.375" style="43" customWidth="1"/>
    <col min="7931" max="8179" width="9" style="43"/>
    <col min="8180" max="8180" width="29.625" style="43" customWidth="1"/>
    <col min="8181" max="8181" width="9" style="43" bestFit="1" customWidth="1"/>
    <col min="8182" max="8182" width="6.875" style="43" bestFit="1" customWidth="1"/>
    <col min="8183" max="8183" width="6.125" style="43" bestFit="1" customWidth="1"/>
    <col min="8184" max="8184" width="6.625" style="43" bestFit="1" customWidth="1"/>
    <col min="8185" max="8186" width="9.375" style="43" customWidth="1"/>
    <col min="8187" max="8435" width="9" style="43"/>
    <col min="8436" max="8436" width="29.625" style="43" customWidth="1"/>
    <col min="8437" max="8437" width="9" style="43" bestFit="1" customWidth="1"/>
    <col min="8438" max="8438" width="6.875" style="43" bestFit="1" customWidth="1"/>
    <col min="8439" max="8439" width="6.125" style="43" bestFit="1" customWidth="1"/>
    <col min="8440" max="8440" width="6.625" style="43" bestFit="1" customWidth="1"/>
    <col min="8441" max="8442" width="9.375" style="43" customWidth="1"/>
    <col min="8443" max="8691" width="9" style="43"/>
    <col min="8692" max="8692" width="29.625" style="43" customWidth="1"/>
    <col min="8693" max="8693" width="9" style="43" bestFit="1" customWidth="1"/>
    <col min="8694" max="8694" width="6.875" style="43" bestFit="1" customWidth="1"/>
    <col min="8695" max="8695" width="6.125" style="43" bestFit="1" customWidth="1"/>
    <col min="8696" max="8696" width="6.625" style="43" bestFit="1" customWidth="1"/>
    <col min="8697" max="8698" width="9.375" style="43" customWidth="1"/>
    <col min="8699" max="8947" width="9" style="43"/>
    <col min="8948" max="8948" width="29.625" style="43" customWidth="1"/>
    <col min="8949" max="8949" width="9" style="43" bestFit="1" customWidth="1"/>
    <col min="8950" max="8950" width="6.875" style="43" bestFit="1" customWidth="1"/>
    <col min="8951" max="8951" width="6.125" style="43" bestFit="1" customWidth="1"/>
    <col min="8952" max="8952" width="6.625" style="43" bestFit="1" customWidth="1"/>
    <col min="8953" max="8954" width="9.375" style="43" customWidth="1"/>
    <col min="8955" max="9203" width="9" style="43"/>
    <col min="9204" max="9204" width="29.625" style="43" customWidth="1"/>
    <col min="9205" max="9205" width="9" style="43" bestFit="1" customWidth="1"/>
    <col min="9206" max="9206" width="6.875" style="43" bestFit="1" customWidth="1"/>
    <col min="9207" max="9207" width="6.125" style="43" bestFit="1" customWidth="1"/>
    <col min="9208" max="9208" width="6.625" style="43" bestFit="1" customWidth="1"/>
    <col min="9209" max="9210" width="9.375" style="43" customWidth="1"/>
    <col min="9211" max="9459" width="9" style="43"/>
    <col min="9460" max="9460" width="29.625" style="43" customWidth="1"/>
    <col min="9461" max="9461" width="9" style="43" bestFit="1" customWidth="1"/>
    <col min="9462" max="9462" width="6.875" style="43" bestFit="1" customWidth="1"/>
    <col min="9463" max="9463" width="6.125" style="43" bestFit="1" customWidth="1"/>
    <col min="9464" max="9464" width="6.625" style="43" bestFit="1" customWidth="1"/>
    <col min="9465" max="9466" width="9.375" style="43" customWidth="1"/>
    <col min="9467" max="9715" width="9" style="43"/>
    <col min="9716" max="9716" width="29.625" style="43" customWidth="1"/>
    <col min="9717" max="9717" width="9" style="43" bestFit="1" customWidth="1"/>
    <col min="9718" max="9718" width="6.875" style="43" bestFit="1" customWidth="1"/>
    <col min="9719" max="9719" width="6.125" style="43" bestFit="1" customWidth="1"/>
    <col min="9720" max="9720" width="6.625" style="43" bestFit="1" customWidth="1"/>
    <col min="9721" max="9722" width="9.375" style="43" customWidth="1"/>
    <col min="9723" max="9971" width="9" style="43"/>
    <col min="9972" max="9972" width="29.625" style="43" customWidth="1"/>
    <col min="9973" max="9973" width="9" style="43" bestFit="1" customWidth="1"/>
    <col min="9974" max="9974" width="6.875" style="43" bestFit="1" customWidth="1"/>
    <col min="9975" max="9975" width="6.125" style="43" bestFit="1" customWidth="1"/>
    <col min="9976" max="9976" width="6.625" style="43" bestFit="1" customWidth="1"/>
    <col min="9977" max="9978" width="9.375" style="43" customWidth="1"/>
    <col min="9979" max="10227" width="9" style="43"/>
    <col min="10228" max="10228" width="29.625" style="43" customWidth="1"/>
    <col min="10229" max="10229" width="9" style="43" bestFit="1" customWidth="1"/>
    <col min="10230" max="10230" width="6.875" style="43" bestFit="1" customWidth="1"/>
    <col min="10231" max="10231" width="6.125" style="43" bestFit="1" customWidth="1"/>
    <col min="10232" max="10232" width="6.625" style="43" bestFit="1" customWidth="1"/>
    <col min="10233" max="10234" width="9.375" style="43" customWidth="1"/>
    <col min="10235" max="10483" width="9" style="43"/>
    <col min="10484" max="10484" width="29.625" style="43" customWidth="1"/>
    <col min="10485" max="10485" width="9" style="43" bestFit="1" customWidth="1"/>
    <col min="10486" max="10486" width="6.875" style="43" bestFit="1" customWidth="1"/>
    <col min="10487" max="10487" width="6.125" style="43" bestFit="1" customWidth="1"/>
    <col min="10488" max="10488" width="6.625" style="43" bestFit="1" customWidth="1"/>
    <col min="10489" max="10490" width="9.375" style="43" customWidth="1"/>
    <col min="10491" max="10739" width="9" style="43"/>
    <col min="10740" max="10740" width="29.625" style="43" customWidth="1"/>
    <col min="10741" max="10741" width="9" style="43" bestFit="1" customWidth="1"/>
    <col min="10742" max="10742" width="6.875" style="43" bestFit="1" customWidth="1"/>
    <col min="10743" max="10743" width="6.125" style="43" bestFit="1" customWidth="1"/>
    <col min="10744" max="10744" width="6.625" style="43" bestFit="1" customWidth="1"/>
    <col min="10745" max="10746" width="9.375" style="43" customWidth="1"/>
    <col min="10747" max="10995" width="9" style="43"/>
    <col min="10996" max="10996" width="29.625" style="43" customWidth="1"/>
    <col min="10997" max="10997" width="9" style="43" bestFit="1" customWidth="1"/>
    <col min="10998" max="10998" width="6.875" style="43" bestFit="1" customWidth="1"/>
    <col min="10999" max="10999" width="6.125" style="43" bestFit="1" customWidth="1"/>
    <col min="11000" max="11000" width="6.625" style="43" bestFit="1" customWidth="1"/>
    <col min="11001" max="11002" width="9.375" style="43" customWidth="1"/>
    <col min="11003" max="11251" width="9" style="43"/>
    <col min="11252" max="11252" width="29.625" style="43" customWidth="1"/>
    <col min="11253" max="11253" width="9" style="43" bestFit="1" customWidth="1"/>
    <col min="11254" max="11254" width="6.875" style="43" bestFit="1" customWidth="1"/>
    <col min="11255" max="11255" width="6.125" style="43" bestFit="1" customWidth="1"/>
    <col min="11256" max="11256" width="6.625" style="43" bestFit="1" customWidth="1"/>
    <col min="11257" max="11258" width="9.375" style="43" customWidth="1"/>
    <col min="11259" max="11507" width="9" style="43"/>
    <col min="11508" max="11508" width="29.625" style="43" customWidth="1"/>
    <col min="11509" max="11509" width="9" style="43" bestFit="1" customWidth="1"/>
    <col min="11510" max="11510" width="6.875" style="43" bestFit="1" customWidth="1"/>
    <col min="11511" max="11511" width="6.125" style="43" bestFit="1" customWidth="1"/>
    <col min="11512" max="11512" width="6.625" style="43" bestFit="1" customWidth="1"/>
    <col min="11513" max="11514" width="9.375" style="43" customWidth="1"/>
    <col min="11515" max="11763" width="9" style="43"/>
    <col min="11764" max="11764" width="29.625" style="43" customWidth="1"/>
    <col min="11765" max="11765" width="9" style="43" bestFit="1" customWidth="1"/>
    <col min="11766" max="11766" width="6.875" style="43" bestFit="1" customWidth="1"/>
    <col min="11767" max="11767" width="6.125" style="43" bestFit="1" customWidth="1"/>
    <col min="11768" max="11768" width="6.625" style="43" bestFit="1" customWidth="1"/>
    <col min="11769" max="11770" width="9.375" style="43" customWidth="1"/>
    <col min="11771" max="12019" width="9" style="43"/>
    <col min="12020" max="12020" width="29.625" style="43" customWidth="1"/>
    <col min="12021" max="12021" width="9" style="43" bestFit="1" customWidth="1"/>
    <col min="12022" max="12022" width="6.875" style="43" bestFit="1" customWidth="1"/>
    <col min="12023" max="12023" width="6.125" style="43" bestFit="1" customWidth="1"/>
    <col min="12024" max="12024" width="6.625" style="43" bestFit="1" customWidth="1"/>
    <col min="12025" max="12026" width="9.375" style="43" customWidth="1"/>
    <col min="12027" max="12275" width="9" style="43"/>
    <col min="12276" max="12276" width="29.625" style="43" customWidth="1"/>
    <col min="12277" max="12277" width="9" style="43" bestFit="1" customWidth="1"/>
    <col min="12278" max="12278" width="6.875" style="43" bestFit="1" customWidth="1"/>
    <col min="12279" max="12279" width="6.125" style="43" bestFit="1" customWidth="1"/>
    <col min="12280" max="12280" width="6.625" style="43" bestFit="1" customWidth="1"/>
    <col min="12281" max="12282" width="9.375" style="43" customWidth="1"/>
    <col min="12283" max="12531" width="9" style="43"/>
    <col min="12532" max="12532" width="29.625" style="43" customWidth="1"/>
    <col min="12533" max="12533" width="9" style="43" bestFit="1" customWidth="1"/>
    <col min="12534" max="12534" width="6.875" style="43" bestFit="1" customWidth="1"/>
    <col min="12535" max="12535" width="6.125" style="43" bestFit="1" customWidth="1"/>
    <col min="12536" max="12536" width="6.625" style="43" bestFit="1" customWidth="1"/>
    <col min="12537" max="12538" width="9.375" style="43" customWidth="1"/>
    <col min="12539" max="12787" width="9" style="43"/>
    <col min="12788" max="12788" width="29.625" style="43" customWidth="1"/>
    <col min="12789" max="12789" width="9" style="43" bestFit="1" customWidth="1"/>
    <col min="12790" max="12790" width="6.875" style="43" bestFit="1" customWidth="1"/>
    <col min="12791" max="12791" width="6.125" style="43" bestFit="1" customWidth="1"/>
    <col min="12792" max="12792" width="6.625" style="43" bestFit="1" customWidth="1"/>
    <col min="12793" max="12794" width="9.375" style="43" customWidth="1"/>
    <col min="12795" max="13043" width="9" style="43"/>
    <col min="13044" max="13044" width="29.625" style="43" customWidth="1"/>
    <col min="13045" max="13045" width="9" style="43" bestFit="1" customWidth="1"/>
    <col min="13046" max="13046" width="6.875" style="43" bestFit="1" customWidth="1"/>
    <col min="13047" max="13047" width="6.125" style="43" bestFit="1" customWidth="1"/>
    <col min="13048" max="13048" width="6.625" style="43" bestFit="1" customWidth="1"/>
    <col min="13049" max="13050" width="9.375" style="43" customWidth="1"/>
    <col min="13051" max="13299" width="9" style="43"/>
    <col min="13300" max="13300" width="29.625" style="43" customWidth="1"/>
    <col min="13301" max="13301" width="9" style="43" bestFit="1" customWidth="1"/>
    <col min="13302" max="13302" width="6.875" style="43" bestFit="1" customWidth="1"/>
    <col min="13303" max="13303" width="6.125" style="43" bestFit="1" customWidth="1"/>
    <col min="13304" max="13304" width="6.625" style="43" bestFit="1" customWidth="1"/>
    <col min="13305" max="13306" width="9.375" style="43" customWidth="1"/>
    <col min="13307" max="13555" width="9" style="43"/>
    <col min="13556" max="13556" width="29.625" style="43" customWidth="1"/>
    <col min="13557" max="13557" width="9" style="43" bestFit="1" customWidth="1"/>
    <col min="13558" max="13558" width="6.875" style="43" bestFit="1" customWidth="1"/>
    <col min="13559" max="13559" width="6.125" style="43" bestFit="1" customWidth="1"/>
    <col min="13560" max="13560" width="6.625" style="43" bestFit="1" customWidth="1"/>
    <col min="13561" max="13562" width="9.375" style="43" customWidth="1"/>
    <col min="13563" max="13811" width="9" style="43"/>
    <col min="13812" max="13812" width="29.625" style="43" customWidth="1"/>
    <col min="13813" max="13813" width="9" style="43" bestFit="1" customWidth="1"/>
    <col min="13814" max="13814" width="6.875" style="43" bestFit="1" customWidth="1"/>
    <col min="13815" max="13815" width="6.125" style="43" bestFit="1" customWidth="1"/>
    <col min="13816" max="13816" width="6.625" style="43" bestFit="1" customWidth="1"/>
    <col min="13817" max="13818" width="9.375" style="43" customWidth="1"/>
    <col min="13819" max="14067" width="9" style="43"/>
    <col min="14068" max="14068" width="29.625" style="43" customWidth="1"/>
    <col min="14069" max="14069" width="9" style="43" bestFit="1" customWidth="1"/>
    <col min="14070" max="14070" width="6.875" style="43" bestFit="1" customWidth="1"/>
    <col min="14071" max="14071" width="6.125" style="43" bestFit="1" customWidth="1"/>
    <col min="14072" max="14072" width="6.625" style="43" bestFit="1" customWidth="1"/>
    <col min="14073" max="14074" width="9.375" style="43" customWidth="1"/>
    <col min="14075" max="14323" width="9" style="43"/>
    <col min="14324" max="14324" width="29.625" style="43" customWidth="1"/>
    <col min="14325" max="14325" width="9" style="43" bestFit="1" customWidth="1"/>
    <col min="14326" max="14326" width="6.875" style="43" bestFit="1" customWidth="1"/>
    <col min="14327" max="14327" width="6.125" style="43" bestFit="1" customWidth="1"/>
    <col min="14328" max="14328" width="6.625" style="43" bestFit="1" customWidth="1"/>
    <col min="14329" max="14330" width="9.375" style="43" customWidth="1"/>
    <col min="14331" max="14579" width="9" style="43"/>
    <col min="14580" max="14580" width="29.625" style="43" customWidth="1"/>
    <col min="14581" max="14581" width="9" style="43" bestFit="1" customWidth="1"/>
    <col min="14582" max="14582" width="6.875" style="43" bestFit="1" customWidth="1"/>
    <col min="14583" max="14583" width="6.125" style="43" bestFit="1" customWidth="1"/>
    <col min="14584" max="14584" width="6.625" style="43" bestFit="1" customWidth="1"/>
    <col min="14585" max="14586" width="9.375" style="43" customWidth="1"/>
    <col min="14587" max="14835" width="9" style="43"/>
    <col min="14836" max="14836" width="29.625" style="43" customWidth="1"/>
    <col min="14837" max="14837" width="9" style="43" bestFit="1" customWidth="1"/>
    <col min="14838" max="14838" width="6.875" style="43" bestFit="1" customWidth="1"/>
    <col min="14839" max="14839" width="6.125" style="43" bestFit="1" customWidth="1"/>
    <col min="14840" max="14840" width="6.625" style="43" bestFit="1" customWidth="1"/>
    <col min="14841" max="14842" width="9.375" style="43" customWidth="1"/>
    <col min="14843" max="15091" width="9" style="43"/>
    <col min="15092" max="15092" width="29.625" style="43" customWidth="1"/>
    <col min="15093" max="15093" width="9" style="43" bestFit="1" customWidth="1"/>
    <col min="15094" max="15094" width="6.875" style="43" bestFit="1" customWidth="1"/>
    <col min="15095" max="15095" width="6.125" style="43" bestFit="1" customWidth="1"/>
    <col min="15096" max="15096" width="6.625" style="43" bestFit="1" customWidth="1"/>
    <col min="15097" max="15098" width="9.375" style="43" customWidth="1"/>
    <col min="15099" max="15347" width="9" style="43"/>
    <col min="15348" max="15348" width="29.625" style="43" customWidth="1"/>
    <col min="15349" max="15349" width="9" style="43" bestFit="1" customWidth="1"/>
    <col min="15350" max="15350" width="6.875" style="43" bestFit="1" customWidth="1"/>
    <col min="15351" max="15351" width="6.125" style="43" bestFit="1" customWidth="1"/>
    <col min="15352" max="15352" width="6.625" style="43" bestFit="1" customWidth="1"/>
    <col min="15353" max="15354" width="9.375" style="43" customWidth="1"/>
    <col min="15355" max="15603" width="9" style="43"/>
    <col min="15604" max="15604" width="29.625" style="43" customWidth="1"/>
    <col min="15605" max="15605" width="9" style="43" bestFit="1" customWidth="1"/>
    <col min="15606" max="15606" width="6.875" style="43" bestFit="1" customWidth="1"/>
    <col min="15607" max="15607" width="6.125" style="43" bestFit="1" customWidth="1"/>
    <col min="15608" max="15608" width="6.625" style="43" bestFit="1" customWidth="1"/>
    <col min="15609" max="15610" width="9.375" style="43" customWidth="1"/>
    <col min="15611" max="15859" width="9" style="43"/>
    <col min="15860" max="15860" width="29.625" style="43" customWidth="1"/>
    <col min="15861" max="15861" width="9" style="43" bestFit="1" customWidth="1"/>
    <col min="15862" max="15862" width="6.875" style="43" bestFit="1" customWidth="1"/>
    <col min="15863" max="15863" width="6.125" style="43" bestFit="1" customWidth="1"/>
    <col min="15864" max="15864" width="6.625" style="43" bestFit="1" customWidth="1"/>
    <col min="15865" max="15866" width="9.375" style="43" customWidth="1"/>
    <col min="15867" max="16115" width="9" style="43"/>
    <col min="16116" max="16116" width="29.625" style="43" customWidth="1"/>
    <col min="16117" max="16117" width="9" style="43" bestFit="1" customWidth="1"/>
    <col min="16118" max="16118" width="6.875" style="43" bestFit="1" customWidth="1"/>
    <col min="16119" max="16119" width="6.125" style="43" bestFit="1" customWidth="1"/>
    <col min="16120" max="16120" width="6.625" style="43" bestFit="1" customWidth="1"/>
    <col min="16121" max="16122" width="9.375" style="43" customWidth="1"/>
    <col min="16123" max="16384" width="9" style="43"/>
  </cols>
  <sheetData>
    <row r="1" spans="1:15" s="376" customFormat="1" ht="24.95" customHeight="1">
      <c r="A1" s="823" t="s">
        <v>635</v>
      </c>
      <c r="B1" s="823"/>
      <c r="C1" s="823"/>
      <c r="D1" s="823"/>
      <c r="E1" s="823"/>
      <c r="F1" s="823"/>
      <c r="G1" s="823"/>
      <c r="H1" s="581"/>
    </row>
    <row r="2" spans="1:15" ht="24.95" customHeight="1">
      <c r="A2" s="46"/>
      <c r="B2" s="46"/>
      <c r="G2" s="44"/>
    </row>
    <row r="3" spans="1:15" s="383" customFormat="1" ht="60.75" customHeight="1">
      <c r="A3" s="380"/>
      <c r="B3" s="381" t="s">
        <v>341</v>
      </c>
      <c r="C3" s="381" t="s">
        <v>590</v>
      </c>
      <c r="D3" s="381" t="s">
        <v>591</v>
      </c>
      <c r="E3" s="381" t="s">
        <v>592</v>
      </c>
      <c r="F3" s="382" t="s">
        <v>593</v>
      </c>
      <c r="G3" s="375" t="s">
        <v>589</v>
      </c>
      <c r="H3" s="592"/>
    </row>
    <row r="4" spans="1:15" s="383" customFormat="1" ht="15.75">
      <c r="A4" s="206" t="s">
        <v>342</v>
      </c>
      <c r="B4" s="378" t="s">
        <v>138</v>
      </c>
      <c r="C4" s="740">
        <v>26597</v>
      </c>
      <c r="D4" s="740">
        <v>27100</v>
      </c>
      <c r="E4" s="740">
        <v>184974</v>
      </c>
      <c r="F4" s="741">
        <v>130.11955634512901</v>
      </c>
      <c r="G4" s="741">
        <v>118.896230781097</v>
      </c>
    </row>
    <row r="5" spans="1:15" s="383" customFormat="1" ht="15.75">
      <c r="A5" s="206" t="s">
        <v>343</v>
      </c>
      <c r="B5" s="378" t="s">
        <v>139</v>
      </c>
      <c r="C5" s="740">
        <v>4924.8502106849464</v>
      </c>
      <c r="D5" s="740">
        <v>5111.1620677166493</v>
      </c>
      <c r="E5" s="740">
        <v>36916.705627518189</v>
      </c>
      <c r="F5" s="741">
        <v>95.97362957552609</v>
      </c>
      <c r="G5" s="741">
        <v>83.329467360724323</v>
      </c>
      <c r="H5" s="742"/>
      <c r="I5" s="742"/>
      <c r="J5" s="742"/>
      <c r="K5" s="742"/>
      <c r="L5" s="742"/>
      <c r="M5" s="742"/>
      <c r="N5" s="742"/>
      <c r="O5" s="742"/>
    </row>
    <row r="6" spans="1:15" s="383" customFormat="1" ht="15.75">
      <c r="A6" s="206" t="s">
        <v>344</v>
      </c>
      <c r="B6" s="378" t="s">
        <v>140</v>
      </c>
      <c r="C6" s="740">
        <v>1087.5316952907301</v>
      </c>
      <c r="D6" s="740">
        <v>1152.9167956932899</v>
      </c>
      <c r="E6" s="740">
        <v>6096.3541840356302</v>
      </c>
      <c r="F6" s="741">
        <v>123.298092814607</v>
      </c>
      <c r="G6" s="741">
        <v>94.903416370242695</v>
      </c>
      <c r="H6" s="742"/>
      <c r="I6" s="742"/>
      <c r="J6" s="742"/>
      <c r="K6" s="742"/>
      <c r="L6" s="742"/>
      <c r="M6" s="742"/>
      <c r="N6" s="742"/>
      <c r="O6" s="742"/>
    </row>
    <row r="7" spans="1:15" s="383" customFormat="1" ht="15.75">
      <c r="A7" s="206" t="s">
        <v>345</v>
      </c>
      <c r="B7" s="378" t="s">
        <v>141</v>
      </c>
      <c r="C7" s="740">
        <v>8199.1316764222101</v>
      </c>
      <c r="D7" s="740">
        <v>7575.4224519277304</v>
      </c>
      <c r="E7" s="740">
        <v>55630.339238885899</v>
      </c>
      <c r="F7" s="741">
        <v>124.71751500135601</v>
      </c>
      <c r="G7" s="741">
        <v>110.00253827361099</v>
      </c>
      <c r="H7" s="742"/>
      <c r="I7" s="742"/>
      <c r="J7" s="742"/>
      <c r="K7" s="742"/>
      <c r="L7" s="742"/>
      <c r="M7" s="742"/>
      <c r="N7" s="742"/>
      <c r="O7" s="742"/>
    </row>
    <row r="8" spans="1:15" s="383" customFormat="1" ht="15.75">
      <c r="A8" s="206" t="s">
        <v>346</v>
      </c>
      <c r="B8" s="378" t="s">
        <v>144</v>
      </c>
      <c r="C8" s="740">
        <v>400976</v>
      </c>
      <c r="D8" s="740">
        <v>400976</v>
      </c>
      <c r="E8" s="740">
        <v>3087693</v>
      </c>
      <c r="F8" s="741">
        <v>120.32793575724112</v>
      </c>
      <c r="G8" s="741">
        <v>95.67661682600928</v>
      </c>
      <c r="H8" s="742"/>
      <c r="I8" s="742"/>
      <c r="J8" s="742"/>
      <c r="K8" s="742"/>
      <c r="L8" s="742"/>
      <c r="M8" s="742"/>
      <c r="N8" s="742"/>
      <c r="O8" s="742"/>
    </row>
    <row r="9" spans="1:15" s="383" customFormat="1" ht="15.75">
      <c r="A9" s="206" t="s">
        <v>347</v>
      </c>
      <c r="B9" s="378" t="s">
        <v>144</v>
      </c>
      <c r="C9" s="740">
        <v>342098</v>
      </c>
      <c r="D9" s="740">
        <v>342098</v>
      </c>
      <c r="E9" s="740">
        <v>1998008</v>
      </c>
      <c r="F9" s="741">
        <v>521.68171282176411</v>
      </c>
      <c r="G9" s="741">
        <v>146.26427315439093</v>
      </c>
      <c r="H9" s="742"/>
      <c r="I9" s="742"/>
      <c r="J9" s="742"/>
      <c r="K9" s="742"/>
      <c r="L9" s="742"/>
      <c r="M9" s="742"/>
      <c r="N9" s="742"/>
      <c r="O9" s="742"/>
    </row>
    <row r="10" spans="1:15" s="383" customFormat="1" ht="15.75">
      <c r="A10" s="206" t="s">
        <v>348</v>
      </c>
      <c r="B10" s="378" t="s">
        <v>144</v>
      </c>
      <c r="C10" s="740">
        <v>1455480</v>
      </c>
      <c r="D10" s="740">
        <v>1600000</v>
      </c>
      <c r="E10" s="740">
        <v>10668624</v>
      </c>
      <c r="F10" s="741">
        <v>396.97111042743865</v>
      </c>
      <c r="G10" s="741">
        <v>333.70870760500435</v>
      </c>
      <c r="H10" s="742"/>
      <c r="I10" s="742"/>
      <c r="J10" s="742"/>
      <c r="K10" s="742"/>
      <c r="L10" s="742"/>
      <c r="M10" s="742"/>
      <c r="N10" s="742"/>
      <c r="O10" s="742"/>
    </row>
    <row r="11" spans="1:15" s="383" customFormat="1" ht="15.75">
      <c r="A11" s="206" t="s">
        <v>349</v>
      </c>
      <c r="B11" s="378" t="s">
        <v>142</v>
      </c>
      <c r="C11" s="740">
        <v>12902.7469416812</v>
      </c>
      <c r="D11" s="740">
        <v>14027.7745378075</v>
      </c>
      <c r="E11" s="740">
        <v>90320.713192587005</v>
      </c>
      <c r="F11" s="741">
        <v>110.2329626491134</v>
      </c>
      <c r="G11" s="741">
        <v>109.13142038653547</v>
      </c>
      <c r="H11" s="742"/>
      <c r="I11" s="742"/>
      <c r="J11" s="742"/>
      <c r="K11" s="742"/>
      <c r="L11" s="742"/>
      <c r="M11" s="742"/>
      <c r="N11" s="742"/>
      <c r="O11" s="742"/>
    </row>
    <row r="12" spans="1:15" s="383" customFormat="1" ht="15.75">
      <c r="A12" s="206" t="s">
        <v>350</v>
      </c>
      <c r="B12" s="378" t="s">
        <v>143</v>
      </c>
      <c r="C12" s="740">
        <v>4688</v>
      </c>
      <c r="D12" s="740">
        <v>5175</v>
      </c>
      <c r="E12" s="740">
        <v>23423.9</v>
      </c>
      <c r="F12" s="741">
        <v>116.527809052015</v>
      </c>
      <c r="G12" s="741">
        <v>140.01219373696199</v>
      </c>
      <c r="H12" s="742"/>
      <c r="I12" s="742"/>
      <c r="J12" s="742"/>
      <c r="K12" s="742"/>
      <c r="L12" s="742"/>
      <c r="M12" s="742"/>
      <c r="N12" s="742"/>
      <c r="O12" s="742"/>
    </row>
    <row r="13" spans="1:15" s="383" customFormat="1" ht="15.75">
      <c r="A13" s="206" t="s">
        <v>351</v>
      </c>
      <c r="B13" s="378" t="s">
        <v>144</v>
      </c>
      <c r="C13" s="740">
        <v>3153</v>
      </c>
      <c r="D13" s="740">
        <v>2728</v>
      </c>
      <c r="E13" s="740">
        <v>19820</v>
      </c>
      <c r="F13" s="741">
        <v>89.384010484927899</v>
      </c>
      <c r="G13" s="741">
        <v>91.248100916164105</v>
      </c>
      <c r="H13" s="742"/>
      <c r="I13" s="742"/>
      <c r="J13" s="742"/>
      <c r="K13" s="742"/>
      <c r="L13" s="742"/>
      <c r="M13" s="742"/>
      <c r="N13" s="742"/>
      <c r="O13" s="742"/>
    </row>
    <row r="14" spans="1:15" s="383" customFormat="1" ht="15.75">
      <c r="A14" s="206" t="s">
        <v>352</v>
      </c>
      <c r="B14" s="378" t="s">
        <v>144</v>
      </c>
      <c r="C14" s="740">
        <v>145739</v>
      </c>
      <c r="D14" s="740">
        <v>175608</v>
      </c>
      <c r="E14" s="740">
        <v>976096</v>
      </c>
      <c r="F14" s="741">
        <v>138.56314356728601</v>
      </c>
      <c r="G14" s="741">
        <v>107.52620418055101</v>
      </c>
      <c r="H14" s="742"/>
      <c r="I14" s="742"/>
      <c r="J14" s="742"/>
      <c r="K14" s="742"/>
      <c r="L14" s="742"/>
      <c r="M14" s="742"/>
      <c r="N14" s="742"/>
      <c r="O14" s="742"/>
    </row>
    <row r="15" spans="1:15" s="383" customFormat="1" ht="31.5">
      <c r="A15" s="206" t="s">
        <v>353</v>
      </c>
      <c r="B15" s="378" t="s">
        <v>145</v>
      </c>
      <c r="C15" s="740">
        <v>487.03624637961002</v>
      </c>
      <c r="D15" s="740">
        <v>495.07833172427098</v>
      </c>
      <c r="E15" s="740">
        <v>2932.73950183433</v>
      </c>
      <c r="F15" s="741">
        <v>110.24245292942</v>
      </c>
      <c r="G15" s="741">
        <v>108.794487181734</v>
      </c>
      <c r="H15" s="742"/>
      <c r="I15" s="742"/>
      <c r="J15" s="742"/>
      <c r="K15" s="742"/>
      <c r="L15" s="742"/>
      <c r="M15" s="742"/>
      <c r="N15" s="742"/>
      <c r="O15" s="742"/>
    </row>
    <row r="16" spans="1:15" s="383" customFormat="1" ht="15.75">
      <c r="A16" s="206" t="s">
        <v>354</v>
      </c>
      <c r="B16" s="378" t="s">
        <v>146</v>
      </c>
      <c r="C16" s="740">
        <v>3047.8620541005998</v>
      </c>
      <c r="D16" s="740">
        <v>3065.9429432446</v>
      </c>
      <c r="E16" s="740">
        <v>19630.7092714358</v>
      </c>
      <c r="F16" s="741">
        <v>105.647273476354</v>
      </c>
      <c r="G16" s="741">
        <v>103.355819803339</v>
      </c>
      <c r="H16" s="742"/>
      <c r="I16" s="742"/>
      <c r="J16" s="742"/>
      <c r="K16" s="742"/>
      <c r="L16" s="742"/>
      <c r="M16" s="742"/>
      <c r="N16" s="742"/>
      <c r="O16" s="742"/>
    </row>
    <row r="17" spans="1:8" ht="24.95" customHeight="1">
      <c r="A17" s="35"/>
      <c r="B17" s="51"/>
      <c r="C17" s="52"/>
      <c r="D17" s="52"/>
      <c r="E17" s="52"/>
      <c r="F17" s="52"/>
      <c r="G17" s="53"/>
      <c r="H17" s="53"/>
    </row>
    <row r="18" spans="1:8" ht="24.95" customHeight="1">
      <c r="A18" s="55"/>
      <c r="B18" s="51"/>
      <c r="C18" s="52"/>
      <c r="D18" s="52"/>
      <c r="E18" s="52"/>
      <c r="F18" s="52"/>
      <c r="G18" s="53"/>
      <c r="H18" s="53"/>
    </row>
    <row r="19" spans="1:8" ht="24.95" customHeight="1">
      <c r="A19" s="54"/>
      <c r="B19" s="51"/>
      <c r="C19" s="52"/>
      <c r="D19" s="52"/>
      <c r="E19" s="52"/>
      <c r="F19" s="52"/>
      <c r="G19" s="53"/>
      <c r="H19" s="53"/>
    </row>
    <row r="20" spans="1:8" ht="24.95" customHeight="1">
      <c r="A20" s="56"/>
      <c r="B20" s="51"/>
      <c r="C20" s="52"/>
      <c r="D20" s="52"/>
      <c r="E20" s="52"/>
      <c r="F20" s="52"/>
      <c r="G20" s="53"/>
      <c r="H20" s="53"/>
    </row>
    <row r="21" spans="1:8" ht="24.95" customHeight="1">
      <c r="A21" s="54"/>
      <c r="B21" s="51"/>
      <c r="C21" s="52"/>
      <c r="D21" s="52"/>
      <c r="E21" s="52"/>
      <c r="F21" s="52"/>
      <c r="G21" s="53"/>
      <c r="H21" s="53"/>
    </row>
    <row r="22" spans="1:8" ht="24.95" customHeight="1">
      <c r="A22" s="54"/>
      <c r="B22" s="51"/>
      <c r="C22" s="52"/>
      <c r="D22" s="52"/>
      <c r="E22" s="52"/>
      <c r="F22" s="52"/>
      <c r="G22" s="53"/>
      <c r="H22" s="53"/>
    </row>
    <row r="23" spans="1:8" ht="24.95" customHeight="1">
      <c r="A23" s="54"/>
      <c r="B23" s="51"/>
      <c r="C23" s="52"/>
      <c r="D23" s="52"/>
      <c r="E23" s="52"/>
      <c r="F23" s="52"/>
      <c r="G23" s="53"/>
      <c r="H23" s="53"/>
    </row>
    <row r="24" spans="1:8" ht="24.95" customHeight="1">
      <c r="A24" s="54"/>
      <c r="B24" s="51"/>
      <c r="C24" s="52"/>
      <c r="D24" s="52"/>
      <c r="E24" s="52"/>
      <c r="F24" s="52"/>
      <c r="G24" s="53"/>
      <c r="H24" s="53"/>
    </row>
    <row r="25" spans="1:8" ht="24.95" customHeight="1">
      <c r="A25" s="54"/>
      <c r="B25" s="51"/>
      <c r="C25" s="52"/>
      <c r="D25" s="52"/>
      <c r="E25" s="52"/>
      <c r="F25" s="52"/>
      <c r="G25" s="53"/>
      <c r="H25" s="53"/>
    </row>
    <row r="26" spans="1:8" ht="24.95" customHeight="1">
      <c r="A26" s="54"/>
      <c r="B26" s="51"/>
      <c r="C26" s="52"/>
      <c r="D26" s="52"/>
      <c r="E26" s="52"/>
      <c r="F26" s="52"/>
      <c r="G26" s="53"/>
      <c r="H26" s="53"/>
    </row>
    <row r="27" spans="1:8" ht="24.95" customHeight="1">
      <c r="A27" s="54"/>
      <c r="B27" s="51"/>
      <c r="C27" s="52"/>
      <c r="D27" s="52"/>
      <c r="E27" s="52"/>
      <c r="F27" s="52"/>
      <c r="G27" s="53"/>
      <c r="H27" s="53"/>
    </row>
    <row r="28" spans="1:8" ht="24.95" customHeight="1">
      <c r="A28" s="35"/>
      <c r="B28" s="51"/>
      <c r="C28" s="52"/>
      <c r="D28" s="52"/>
      <c r="E28" s="52"/>
      <c r="F28" s="52"/>
      <c r="G28" s="53"/>
      <c r="H28" s="53"/>
    </row>
    <row r="29" spans="1:8" ht="24.95" customHeight="1">
      <c r="A29" s="54"/>
      <c r="B29" s="51"/>
      <c r="C29" s="52"/>
      <c r="D29" s="52"/>
      <c r="E29" s="52"/>
      <c r="F29" s="52"/>
      <c r="G29" s="53"/>
      <c r="H29" s="53"/>
    </row>
    <row r="30" spans="1:8" ht="24.95" customHeight="1">
      <c r="A30" s="54"/>
      <c r="B30" s="51"/>
      <c r="C30" s="52"/>
      <c r="D30" s="52"/>
      <c r="E30" s="52"/>
      <c r="F30" s="52"/>
      <c r="G30" s="53"/>
      <c r="H30" s="53"/>
    </row>
    <row r="31" spans="1:8" ht="24.95" customHeight="1">
      <c r="A31" s="54"/>
      <c r="B31" s="51"/>
      <c r="C31" s="52"/>
      <c r="D31" s="52"/>
      <c r="E31" s="52"/>
      <c r="F31" s="52"/>
      <c r="G31" s="53"/>
      <c r="H31" s="53"/>
    </row>
    <row r="32" spans="1:8" ht="24.95" customHeight="1">
      <c r="A32" s="54"/>
      <c r="B32" s="51"/>
      <c r="C32" s="52"/>
      <c r="D32" s="52"/>
      <c r="E32" s="52"/>
      <c r="F32" s="52"/>
      <c r="G32" s="53"/>
      <c r="H32" s="53"/>
    </row>
    <row r="33" spans="1:8" ht="24.95" customHeight="1">
      <c r="A33" s="54"/>
      <c r="B33" s="51"/>
      <c r="C33" s="52"/>
      <c r="D33" s="52"/>
      <c r="E33" s="52"/>
      <c r="F33" s="52"/>
      <c r="G33" s="53"/>
      <c r="H33" s="53"/>
    </row>
    <row r="34" spans="1:8" ht="24.95" customHeight="1">
      <c r="A34" s="54"/>
      <c r="B34" s="51"/>
      <c r="C34" s="52"/>
      <c r="D34" s="52"/>
      <c r="E34" s="52"/>
    </row>
    <row r="35" spans="1:8" ht="24.95" customHeight="1">
      <c r="A35" s="54"/>
    </row>
  </sheetData>
  <mergeCells count="1">
    <mergeCell ref="A1:G1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workbookViewId="0">
      <selection activeCell="K11" sqref="K11"/>
    </sheetView>
  </sheetViews>
  <sheetFormatPr defaultRowHeight="24.95" customHeight="1"/>
  <cols>
    <col min="1" max="1" width="25.625" style="43" customWidth="1"/>
    <col min="2" max="4" width="10.5" style="43" customWidth="1"/>
    <col min="5" max="5" width="12.625" style="43" customWidth="1"/>
    <col min="6" max="6" width="12.75" style="43" customWidth="1"/>
    <col min="7" max="7" width="9" style="43" customWidth="1"/>
    <col min="8" max="238" width="9" style="43"/>
    <col min="239" max="239" width="29.625" style="43" customWidth="1"/>
    <col min="240" max="240" width="9" style="43" bestFit="1" customWidth="1"/>
    <col min="241" max="241" width="6.875" style="43" bestFit="1" customWidth="1"/>
    <col min="242" max="242" width="6.125" style="43" bestFit="1" customWidth="1"/>
    <col min="243" max="243" width="6.625" style="43" bestFit="1" customWidth="1"/>
    <col min="244" max="245" width="9.375" style="43" customWidth="1"/>
    <col min="246" max="494" width="9" style="43"/>
    <col min="495" max="495" width="29.625" style="43" customWidth="1"/>
    <col min="496" max="496" width="9" style="43" bestFit="1" customWidth="1"/>
    <col min="497" max="497" width="6.875" style="43" bestFit="1" customWidth="1"/>
    <col min="498" max="498" width="6.125" style="43" bestFit="1" customWidth="1"/>
    <col min="499" max="499" width="6.625" style="43" bestFit="1" customWidth="1"/>
    <col min="500" max="501" width="9.375" style="43" customWidth="1"/>
    <col min="502" max="750" width="9" style="43"/>
    <col min="751" max="751" width="29.625" style="43" customWidth="1"/>
    <col min="752" max="752" width="9" style="43" bestFit="1" customWidth="1"/>
    <col min="753" max="753" width="6.875" style="43" bestFit="1" customWidth="1"/>
    <col min="754" max="754" width="6.125" style="43" bestFit="1" customWidth="1"/>
    <col min="755" max="755" width="6.625" style="43" bestFit="1" customWidth="1"/>
    <col min="756" max="757" width="9.375" style="43" customWidth="1"/>
    <col min="758" max="1006" width="9" style="43"/>
    <col min="1007" max="1007" width="29.625" style="43" customWidth="1"/>
    <col min="1008" max="1008" width="9" style="43" bestFit="1" customWidth="1"/>
    <col min="1009" max="1009" width="6.875" style="43" bestFit="1" customWidth="1"/>
    <col min="1010" max="1010" width="6.125" style="43" bestFit="1" customWidth="1"/>
    <col min="1011" max="1011" width="6.625" style="43" bestFit="1" customWidth="1"/>
    <col min="1012" max="1013" width="9.375" style="43" customWidth="1"/>
    <col min="1014" max="1262" width="9" style="43"/>
    <col min="1263" max="1263" width="29.625" style="43" customWidth="1"/>
    <col min="1264" max="1264" width="9" style="43" bestFit="1" customWidth="1"/>
    <col min="1265" max="1265" width="6.875" style="43" bestFit="1" customWidth="1"/>
    <col min="1266" max="1266" width="6.125" style="43" bestFit="1" customWidth="1"/>
    <col min="1267" max="1267" width="6.625" style="43" bestFit="1" customWidth="1"/>
    <col min="1268" max="1269" width="9.375" style="43" customWidth="1"/>
    <col min="1270" max="1518" width="9" style="43"/>
    <col min="1519" max="1519" width="29.625" style="43" customWidth="1"/>
    <col min="1520" max="1520" width="9" style="43" bestFit="1" customWidth="1"/>
    <col min="1521" max="1521" width="6.875" style="43" bestFit="1" customWidth="1"/>
    <col min="1522" max="1522" width="6.125" style="43" bestFit="1" customWidth="1"/>
    <col min="1523" max="1523" width="6.625" style="43" bestFit="1" customWidth="1"/>
    <col min="1524" max="1525" width="9.375" style="43" customWidth="1"/>
    <col min="1526" max="1774" width="9" style="43"/>
    <col min="1775" max="1775" width="29.625" style="43" customWidth="1"/>
    <col min="1776" max="1776" width="9" style="43" bestFit="1" customWidth="1"/>
    <col min="1777" max="1777" width="6.875" style="43" bestFit="1" customWidth="1"/>
    <col min="1778" max="1778" width="6.125" style="43" bestFit="1" customWidth="1"/>
    <col min="1779" max="1779" width="6.625" style="43" bestFit="1" customWidth="1"/>
    <col min="1780" max="1781" width="9.375" style="43" customWidth="1"/>
    <col min="1782" max="2030" width="9" style="43"/>
    <col min="2031" max="2031" width="29.625" style="43" customWidth="1"/>
    <col min="2032" max="2032" width="9" style="43" bestFit="1" customWidth="1"/>
    <col min="2033" max="2033" width="6.875" style="43" bestFit="1" customWidth="1"/>
    <col min="2034" max="2034" width="6.125" style="43" bestFit="1" customWidth="1"/>
    <col min="2035" max="2035" width="6.625" style="43" bestFit="1" customWidth="1"/>
    <col min="2036" max="2037" width="9.375" style="43" customWidth="1"/>
    <col min="2038" max="2286" width="9" style="43"/>
    <col min="2287" max="2287" width="29.625" style="43" customWidth="1"/>
    <col min="2288" max="2288" width="9" style="43" bestFit="1" customWidth="1"/>
    <col min="2289" max="2289" width="6.875" style="43" bestFit="1" customWidth="1"/>
    <col min="2290" max="2290" width="6.125" style="43" bestFit="1" customWidth="1"/>
    <col min="2291" max="2291" width="6.625" style="43" bestFit="1" customWidth="1"/>
    <col min="2292" max="2293" width="9.375" style="43" customWidth="1"/>
    <col min="2294" max="2542" width="9" style="43"/>
    <col min="2543" max="2543" width="29.625" style="43" customWidth="1"/>
    <col min="2544" max="2544" width="9" style="43" bestFit="1" customWidth="1"/>
    <col min="2545" max="2545" width="6.875" style="43" bestFit="1" customWidth="1"/>
    <col min="2546" max="2546" width="6.125" style="43" bestFit="1" customWidth="1"/>
    <col min="2547" max="2547" width="6.625" style="43" bestFit="1" customWidth="1"/>
    <col min="2548" max="2549" width="9.375" style="43" customWidth="1"/>
    <col min="2550" max="2798" width="9" style="43"/>
    <col min="2799" max="2799" width="29.625" style="43" customWidth="1"/>
    <col min="2800" max="2800" width="9" style="43" bestFit="1" customWidth="1"/>
    <col min="2801" max="2801" width="6.875" style="43" bestFit="1" customWidth="1"/>
    <col min="2802" max="2802" width="6.125" style="43" bestFit="1" customWidth="1"/>
    <col min="2803" max="2803" width="6.625" style="43" bestFit="1" customWidth="1"/>
    <col min="2804" max="2805" width="9.375" style="43" customWidth="1"/>
    <col min="2806" max="3054" width="9" style="43"/>
    <col min="3055" max="3055" width="29.625" style="43" customWidth="1"/>
    <col min="3056" max="3056" width="9" style="43" bestFit="1" customWidth="1"/>
    <col min="3057" max="3057" width="6.875" style="43" bestFit="1" customWidth="1"/>
    <col min="3058" max="3058" width="6.125" style="43" bestFit="1" customWidth="1"/>
    <col min="3059" max="3059" width="6.625" style="43" bestFit="1" customWidth="1"/>
    <col min="3060" max="3061" width="9.375" style="43" customWidth="1"/>
    <col min="3062" max="3310" width="9" style="43"/>
    <col min="3311" max="3311" width="29.625" style="43" customWidth="1"/>
    <col min="3312" max="3312" width="9" style="43" bestFit="1" customWidth="1"/>
    <col min="3313" max="3313" width="6.875" style="43" bestFit="1" customWidth="1"/>
    <col min="3314" max="3314" width="6.125" style="43" bestFit="1" customWidth="1"/>
    <col min="3315" max="3315" width="6.625" style="43" bestFit="1" customWidth="1"/>
    <col min="3316" max="3317" width="9.375" style="43" customWidth="1"/>
    <col min="3318" max="3566" width="9" style="43"/>
    <col min="3567" max="3567" width="29.625" style="43" customWidth="1"/>
    <col min="3568" max="3568" width="9" style="43" bestFit="1" customWidth="1"/>
    <col min="3569" max="3569" width="6.875" style="43" bestFit="1" customWidth="1"/>
    <col min="3570" max="3570" width="6.125" style="43" bestFit="1" customWidth="1"/>
    <col min="3571" max="3571" width="6.625" style="43" bestFit="1" customWidth="1"/>
    <col min="3572" max="3573" width="9.375" style="43" customWidth="1"/>
    <col min="3574" max="3822" width="9" style="43"/>
    <col min="3823" max="3823" width="29.625" style="43" customWidth="1"/>
    <col min="3824" max="3824" width="9" style="43" bestFit="1" customWidth="1"/>
    <col min="3825" max="3825" width="6.875" style="43" bestFit="1" customWidth="1"/>
    <col min="3826" max="3826" width="6.125" style="43" bestFit="1" customWidth="1"/>
    <col min="3827" max="3827" width="6.625" style="43" bestFit="1" customWidth="1"/>
    <col min="3828" max="3829" width="9.375" style="43" customWidth="1"/>
    <col min="3830" max="4078" width="9" style="43"/>
    <col min="4079" max="4079" width="29.625" style="43" customWidth="1"/>
    <col min="4080" max="4080" width="9" style="43" bestFit="1" customWidth="1"/>
    <col min="4081" max="4081" width="6.875" style="43" bestFit="1" customWidth="1"/>
    <col min="4082" max="4082" width="6.125" style="43" bestFit="1" customWidth="1"/>
    <col min="4083" max="4083" width="6.625" style="43" bestFit="1" customWidth="1"/>
    <col min="4084" max="4085" width="9.375" style="43" customWidth="1"/>
    <col min="4086" max="4334" width="9" style="43"/>
    <col min="4335" max="4335" width="29.625" style="43" customWidth="1"/>
    <col min="4336" max="4336" width="9" style="43" bestFit="1" customWidth="1"/>
    <col min="4337" max="4337" width="6.875" style="43" bestFit="1" customWidth="1"/>
    <col min="4338" max="4338" width="6.125" style="43" bestFit="1" customWidth="1"/>
    <col min="4339" max="4339" width="6.625" style="43" bestFit="1" customWidth="1"/>
    <col min="4340" max="4341" width="9.375" style="43" customWidth="1"/>
    <col min="4342" max="4590" width="9" style="43"/>
    <col min="4591" max="4591" width="29.625" style="43" customWidth="1"/>
    <col min="4592" max="4592" width="9" style="43" bestFit="1" customWidth="1"/>
    <col min="4593" max="4593" width="6.875" style="43" bestFit="1" customWidth="1"/>
    <col min="4594" max="4594" width="6.125" style="43" bestFit="1" customWidth="1"/>
    <col min="4595" max="4595" width="6.625" style="43" bestFit="1" customWidth="1"/>
    <col min="4596" max="4597" width="9.375" style="43" customWidth="1"/>
    <col min="4598" max="4846" width="9" style="43"/>
    <col min="4847" max="4847" width="29.625" style="43" customWidth="1"/>
    <col min="4848" max="4848" width="9" style="43" bestFit="1" customWidth="1"/>
    <col min="4849" max="4849" width="6.875" style="43" bestFit="1" customWidth="1"/>
    <col min="4850" max="4850" width="6.125" style="43" bestFit="1" customWidth="1"/>
    <col min="4851" max="4851" width="6.625" style="43" bestFit="1" customWidth="1"/>
    <col min="4852" max="4853" width="9.375" style="43" customWidth="1"/>
    <col min="4854" max="5102" width="9" style="43"/>
    <col min="5103" max="5103" width="29.625" style="43" customWidth="1"/>
    <col min="5104" max="5104" width="9" style="43" bestFit="1" customWidth="1"/>
    <col min="5105" max="5105" width="6.875" style="43" bestFit="1" customWidth="1"/>
    <col min="5106" max="5106" width="6.125" style="43" bestFit="1" customWidth="1"/>
    <col min="5107" max="5107" width="6.625" style="43" bestFit="1" customWidth="1"/>
    <col min="5108" max="5109" width="9.375" style="43" customWidth="1"/>
    <col min="5110" max="5358" width="9" style="43"/>
    <col min="5359" max="5359" width="29.625" style="43" customWidth="1"/>
    <col min="5360" max="5360" width="9" style="43" bestFit="1" customWidth="1"/>
    <col min="5361" max="5361" width="6.875" style="43" bestFit="1" customWidth="1"/>
    <col min="5362" max="5362" width="6.125" style="43" bestFit="1" customWidth="1"/>
    <col min="5363" max="5363" width="6.625" style="43" bestFit="1" customWidth="1"/>
    <col min="5364" max="5365" width="9.375" style="43" customWidth="1"/>
    <col min="5366" max="5614" width="9" style="43"/>
    <col min="5615" max="5615" width="29.625" style="43" customWidth="1"/>
    <col min="5616" max="5616" width="9" style="43" bestFit="1" customWidth="1"/>
    <col min="5617" max="5617" width="6.875" style="43" bestFit="1" customWidth="1"/>
    <col min="5618" max="5618" width="6.125" style="43" bestFit="1" customWidth="1"/>
    <col min="5619" max="5619" width="6.625" style="43" bestFit="1" customWidth="1"/>
    <col min="5620" max="5621" width="9.375" style="43" customWidth="1"/>
    <col min="5622" max="5870" width="9" style="43"/>
    <col min="5871" max="5871" width="29.625" style="43" customWidth="1"/>
    <col min="5872" max="5872" width="9" style="43" bestFit="1" customWidth="1"/>
    <col min="5873" max="5873" width="6.875" style="43" bestFit="1" customWidth="1"/>
    <col min="5874" max="5874" width="6.125" style="43" bestFit="1" customWidth="1"/>
    <col min="5875" max="5875" width="6.625" style="43" bestFit="1" customWidth="1"/>
    <col min="5876" max="5877" width="9.375" style="43" customWidth="1"/>
    <col min="5878" max="6126" width="9" style="43"/>
    <col min="6127" max="6127" width="29.625" style="43" customWidth="1"/>
    <col min="6128" max="6128" width="9" style="43" bestFit="1" customWidth="1"/>
    <col min="6129" max="6129" width="6.875" style="43" bestFit="1" customWidth="1"/>
    <col min="6130" max="6130" width="6.125" style="43" bestFit="1" customWidth="1"/>
    <col min="6131" max="6131" width="6.625" style="43" bestFit="1" customWidth="1"/>
    <col min="6132" max="6133" width="9.375" style="43" customWidth="1"/>
    <col min="6134" max="6382" width="9" style="43"/>
    <col min="6383" max="6383" width="29.625" style="43" customWidth="1"/>
    <col min="6384" max="6384" width="9" style="43" bestFit="1" customWidth="1"/>
    <col min="6385" max="6385" width="6.875" style="43" bestFit="1" customWidth="1"/>
    <col min="6386" max="6386" width="6.125" style="43" bestFit="1" customWidth="1"/>
    <col min="6387" max="6387" width="6.625" style="43" bestFit="1" customWidth="1"/>
    <col min="6388" max="6389" width="9.375" style="43" customWidth="1"/>
    <col min="6390" max="6638" width="9" style="43"/>
    <col min="6639" max="6639" width="29.625" style="43" customWidth="1"/>
    <col min="6640" max="6640" width="9" style="43" bestFit="1" customWidth="1"/>
    <col min="6641" max="6641" width="6.875" style="43" bestFit="1" customWidth="1"/>
    <col min="6642" max="6642" width="6.125" style="43" bestFit="1" customWidth="1"/>
    <col min="6643" max="6643" width="6.625" style="43" bestFit="1" customWidth="1"/>
    <col min="6644" max="6645" width="9.375" style="43" customWidth="1"/>
    <col min="6646" max="6894" width="9" style="43"/>
    <col min="6895" max="6895" width="29.625" style="43" customWidth="1"/>
    <col min="6896" max="6896" width="9" style="43" bestFit="1" customWidth="1"/>
    <col min="6897" max="6897" width="6.875" style="43" bestFit="1" customWidth="1"/>
    <col min="6898" max="6898" width="6.125" style="43" bestFit="1" customWidth="1"/>
    <col min="6899" max="6899" width="6.625" style="43" bestFit="1" customWidth="1"/>
    <col min="6900" max="6901" width="9.375" style="43" customWidth="1"/>
    <col min="6902" max="7150" width="9" style="43"/>
    <col min="7151" max="7151" width="29.625" style="43" customWidth="1"/>
    <col min="7152" max="7152" width="9" style="43" bestFit="1" customWidth="1"/>
    <col min="7153" max="7153" width="6.875" style="43" bestFit="1" customWidth="1"/>
    <col min="7154" max="7154" width="6.125" style="43" bestFit="1" customWidth="1"/>
    <col min="7155" max="7155" width="6.625" style="43" bestFit="1" customWidth="1"/>
    <col min="7156" max="7157" width="9.375" style="43" customWidth="1"/>
    <col min="7158" max="7406" width="9" style="43"/>
    <col min="7407" max="7407" width="29.625" style="43" customWidth="1"/>
    <col min="7408" max="7408" width="9" style="43" bestFit="1" customWidth="1"/>
    <col min="7409" max="7409" width="6.875" style="43" bestFit="1" customWidth="1"/>
    <col min="7410" max="7410" width="6.125" style="43" bestFit="1" customWidth="1"/>
    <col min="7411" max="7411" width="6.625" style="43" bestFit="1" customWidth="1"/>
    <col min="7412" max="7413" width="9.375" style="43" customWidth="1"/>
    <col min="7414" max="7662" width="9" style="43"/>
    <col min="7663" max="7663" width="29.625" style="43" customWidth="1"/>
    <col min="7664" max="7664" width="9" style="43" bestFit="1" customWidth="1"/>
    <col min="7665" max="7665" width="6.875" style="43" bestFit="1" customWidth="1"/>
    <col min="7666" max="7666" width="6.125" style="43" bestFit="1" customWidth="1"/>
    <col min="7667" max="7667" width="6.625" style="43" bestFit="1" customWidth="1"/>
    <col min="7668" max="7669" width="9.375" style="43" customWidth="1"/>
    <col min="7670" max="7918" width="9" style="43"/>
    <col min="7919" max="7919" width="29.625" style="43" customWidth="1"/>
    <col min="7920" max="7920" width="9" style="43" bestFit="1" customWidth="1"/>
    <col min="7921" max="7921" width="6.875" style="43" bestFit="1" customWidth="1"/>
    <col min="7922" max="7922" width="6.125" style="43" bestFit="1" customWidth="1"/>
    <col min="7923" max="7923" width="6.625" style="43" bestFit="1" customWidth="1"/>
    <col min="7924" max="7925" width="9.375" style="43" customWidth="1"/>
    <col min="7926" max="8174" width="9" style="43"/>
    <col min="8175" max="8175" width="29.625" style="43" customWidth="1"/>
    <col min="8176" max="8176" width="9" style="43" bestFit="1" customWidth="1"/>
    <col min="8177" max="8177" width="6.875" style="43" bestFit="1" customWidth="1"/>
    <col min="8178" max="8178" width="6.125" style="43" bestFit="1" customWidth="1"/>
    <col min="8179" max="8179" width="6.625" style="43" bestFit="1" customWidth="1"/>
    <col min="8180" max="8181" width="9.375" style="43" customWidth="1"/>
    <col min="8182" max="8430" width="9" style="43"/>
    <col min="8431" max="8431" width="29.625" style="43" customWidth="1"/>
    <col min="8432" max="8432" width="9" style="43" bestFit="1" customWidth="1"/>
    <col min="8433" max="8433" width="6.875" style="43" bestFit="1" customWidth="1"/>
    <col min="8434" max="8434" width="6.125" style="43" bestFit="1" customWidth="1"/>
    <col min="8435" max="8435" width="6.625" style="43" bestFit="1" customWidth="1"/>
    <col min="8436" max="8437" width="9.375" style="43" customWidth="1"/>
    <col min="8438" max="8686" width="9" style="43"/>
    <col min="8687" max="8687" width="29.625" style="43" customWidth="1"/>
    <col min="8688" max="8688" width="9" style="43" bestFit="1" customWidth="1"/>
    <col min="8689" max="8689" width="6.875" style="43" bestFit="1" customWidth="1"/>
    <col min="8690" max="8690" width="6.125" style="43" bestFit="1" customWidth="1"/>
    <col min="8691" max="8691" width="6.625" style="43" bestFit="1" customWidth="1"/>
    <col min="8692" max="8693" width="9.375" style="43" customWidth="1"/>
    <col min="8694" max="8942" width="9" style="43"/>
    <col min="8943" max="8943" width="29.625" style="43" customWidth="1"/>
    <col min="8944" max="8944" width="9" style="43" bestFit="1" customWidth="1"/>
    <col min="8945" max="8945" width="6.875" style="43" bestFit="1" customWidth="1"/>
    <col min="8946" max="8946" width="6.125" style="43" bestFit="1" customWidth="1"/>
    <col min="8947" max="8947" width="6.625" style="43" bestFit="1" customWidth="1"/>
    <col min="8948" max="8949" width="9.375" style="43" customWidth="1"/>
    <col min="8950" max="9198" width="9" style="43"/>
    <col min="9199" max="9199" width="29.625" style="43" customWidth="1"/>
    <col min="9200" max="9200" width="9" style="43" bestFit="1" customWidth="1"/>
    <col min="9201" max="9201" width="6.875" style="43" bestFit="1" customWidth="1"/>
    <col min="9202" max="9202" width="6.125" style="43" bestFit="1" customWidth="1"/>
    <col min="9203" max="9203" width="6.625" style="43" bestFit="1" customWidth="1"/>
    <col min="9204" max="9205" width="9.375" style="43" customWidth="1"/>
    <col min="9206" max="9454" width="9" style="43"/>
    <col min="9455" max="9455" width="29.625" style="43" customWidth="1"/>
    <col min="9456" max="9456" width="9" style="43" bestFit="1" customWidth="1"/>
    <col min="9457" max="9457" width="6.875" style="43" bestFit="1" customWidth="1"/>
    <col min="9458" max="9458" width="6.125" style="43" bestFit="1" customWidth="1"/>
    <col min="9459" max="9459" width="6.625" style="43" bestFit="1" customWidth="1"/>
    <col min="9460" max="9461" width="9.375" style="43" customWidth="1"/>
    <col min="9462" max="9710" width="9" style="43"/>
    <col min="9711" max="9711" width="29.625" style="43" customWidth="1"/>
    <col min="9712" max="9712" width="9" style="43" bestFit="1" customWidth="1"/>
    <col min="9713" max="9713" width="6.875" style="43" bestFit="1" customWidth="1"/>
    <col min="9714" max="9714" width="6.125" style="43" bestFit="1" customWidth="1"/>
    <col min="9715" max="9715" width="6.625" style="43" bestFit="1" customWidth="1"/>
    <col min="9716" max="9717" width="9.375" style="43" customWidth="1"/>
    <col min="9718" max="9966" width="9" style="43"/>
    <col min="9967" max="9967" width="29.625" style="43" customWidth="1"/>
    <col min="9968" max="9968" width="9" style="43" bestFit="1" customWidth="1"/>
    <col min="9969" max="9969" width="6.875" style="43" bestFit="1" customWidth="1"/>
    <col min="9970" max="9970" width="6.125" style="43" bestFit="1" customWidth="1"/>
    <col min="9971" max="9971" width="6.625" style="43" bestFit="1" customWidth="1"/>
    <col min="9972" max="9973" width="9.375" style="43" customWidth="1"/>
    <col min="9974" max="10222" width="9" style="43"/>
    <col min="10223" max="10223" width="29.625" style="43" customWidth="1"/>
    <col min="10224" max="10224" width="9" style="43" bestFit="1" customWidth="1"/>
    <col min="10225" max="10225" width="6.875" style="43" bestFit="1" customWidth="1"/>
    <col min="10226" max="10226" width="6.125" style="43" bestFit="1" customWidth="1"/>
    <col min="10227" max="10227" width="6.625" style="43" bestFit="1" customWidth="1"/>
    <col min="10228" max="10229" width="9.375" style="43" customWidth="1"/>
    <col min="10230" max="10478" width="9" style="43"/>
    <col min="10479" max="10479" width="29.625" style="43" customWidth="1"/>
    <col min="10480" max="10480" width="9" style="43" bestFit="1" customWidth="1"/>
    <col min="10481" max="10481" width="6.875" style="43" bestFit="1" customWidth="1"/>
    <col min="10482" max="10482" width="6.125" style="43" bestFit="1" customWidth="1"/>
    <col min="10483" max="10483" width="6.625" style="43" bestFit="1" customWidth="1"/>
    <col min="10484" max="10485" width="9.375" style="43" customWidth="1"/>
    <col min="10486" max="10734" width="9" style="43"/>
    <col min="10735" max="10735" width="29.625" style="43" customWidth="1"/>
    <col min="10736" max="10736" width="9" style="43" bestFit="1" customWidth="1"/>
    <col min="10737" max="10737" width="6.875" style="43" bestFit="1" customWidth="1"/>
    <col min="10738" max="10738" width="6.125" style="43" bestFit="1" customWidth="1"/>
    <col min="10739" max="10739" width="6.625" style="43" bestFit="1" customWidth="1"/>
    <col min="10740" max="10741" width="9.375" style="43" customWidth="1"/>
    <col min="10742" max="10990" width="9" style="43"/>
    <col min="10991" max="10991" width="29.625" style="43" customWidth="1"/>
    <col min="10992" max="10992" width="9" style="43" bestFit="1" customWidth="1"/>
    <col min="10993" max="10993" width="6.875" style="43" bestFit="1" customWidth="1"/>
    <col min="10994" max="10994" width="6.125" style="43" bestFit="1" customWidth="1"/>
    <col min="10995" max="10995" width="6.625" style="43" bestFit="1" customWidth="1"/>
    <col min="10996" max="10997" width="9.375" style="43" customWidth="1"/>
    <col min="10998" max="11246" width="9" style="43"/>
    <col min="11247" max="11247" width="29.625" style="43" customWidth="1"/>
    <col min="11248" max="11248" width="9" style="43" bestFit="1" customWidth="1"/>
    <col min="11249" max="11249" width="6.875" style="43" bestFit="1" customWidth="1"/>
    <col min="11250" max="11250" width="6.125" style="43" bestFit="1" customWidth="1"/>
    <col min="11251" max="11251" width="6.625" style="43" bestFit="1" customWidth="1"/>
    <col min="11252" max="11253" width="9.375" style="43" customWidth="1"/>
    <col min="11254" max="11502" width="9" style="43"/>
    <col min="11503" max="11503" width="29.625" style="43" customWidth="1"/>
    <col min="11504" max="11504" width="9" style="43" bestFit="1" customWidth="1"/>
    <col min="11505" max="11505" width="6.875" style="43" bestFit="1" customWidth="1"/>
    <col min="11506" max="11506" width="6.125" style="43" bestFit="1" customWidth="1"/>
    <col min="11507" max="11507" width="6.625" style="43" bestFit="1" customWidth="1"/>
    <col min="11508" max="11509" width="9.375" style="43" customWidth="1"/>
    <col min="11510" max="11758" width="9" style="43"/>
    <col min="11759" max="11759" width="29.625" style="43" customWidth="1"/>
    <col min="11760" max="11760" width="9" style="43" bestFit="1" customWidth="1"/>
    <col min="11761" max="11761" width="6.875" style="43" bestFit="1" customWidth="1"/>
    <col min="11762" max="11762" width="6.125" style="43" bestFit="1" customWidth="1"/>
    <col min="11763" max="11763" width="6.625" style="43" bestFit="1" customWidth="1"/>
    <col min="11764" max="11765" width="9.375" style="43" customWidth="1"/>
    <col min="11766" max="12014" width="9" style="43"/>
    <col min="12015" max="12015" width="29.625" style="43" customWidth="1"/>
    <col min="12016" max="12016" width="9" style="43" bestFit="1" customWidth="1"/>
    <col min="12017" max="12017" width="6.875" style="43" bestFit="1" customWidth="1"/>
    <col min="12018" max="12018" width="6.125" style="43" bestFit="1" customWidth="1"/>
    <col min="12019" max="12019" width="6.625" style="43" bestFit="1" customWidth="1"/>
    <col min="12020" max="12021" width="9.375" style="43" customWidth="1"/>
    <col min="12022" max="12270" width="9" style="43"/>
    <col min="12271" max="12271" width="29.625" style="43" customWidth="1"/>
    <col min="12272" max="12272" width="9" style="43" bestFit="1" customWidth="1"/>
    <col min="12273" max="12273" width="6.875" style="43" bestFit="1" customWidth="1"/>
    <col min="12274" max="12274" width="6.125" style="43" bestFit="1" customWidth="1"/>
    <col min="12275" max="12275" width="6.625" style="43" bestFit="1" customWidth="1"/>
    <col min="12276" max="12277" width="9.375" style="43" customWidth="1"/>
    <col min="12278" max="12526" width="9" style="43"/>
    <col min="12527" max="12527" width="29.625" style="43" customWidth="1"/>
    <col min="12528" max="12528" width="9" style="43" bestFit="1" customWidth="1"/>
    <col min="12529" max="12529" width="6.875" style="43" bestFit="1" customWidth="1"/>
    <col min="12530" max="12530" width="6.125" style="43" bestFit="1" customWidth="1"/>
    <col min="12531" max="12531" width="6.625" style="43" bestFit="1" customWidth="1"/>
    <col min="12532" max="12533" width="9.375" style="43" customWidth="1"/>
    <col min="12534" max="12782" width="9" style="43"/>
    <col min="12783" max="12783" width="29.625" style="43" customWidth="1"/>
    <col min="12784" max="12784" width="9" style="43" bestFit="1" customWidth="1"/>
    <col min="12785" max="12785" width="6.875" style="43" bestFit="1" customWidth="1"/>
    <col min="12786" max="12786" width="6.125" style="43" bestFit="1" customWidth="1"/>
    <col min="12787" max="12787" width="6.625" style="43" bestFit="1" customWidth="1"/>
    <col min="12788" max="12789" width="9.375" style="43" customWidth="1"/>
    <col min="12790" max="13038" width="9" style="43"/>
    <col min="13039" max="13039" width="29.625" style="43" customWidth="1"/>
    <col min="13040" max="13040" width="9" style="43" bestFit="1" customWidth="1"/>
    <col min="13041" max="13041" width="6.875" style="43" bestFit="1" customWidth="1"/>
    <col min="13042" max="13042" width="6.125" style="43" bestFit="1" customWidth="1"/>
    <col min="13043" max="13043" width="6.625" style="43" bestFit="1" customWidth="1"/>
    <col min="13044" max="13045" width="9.375" style="43" customWidth="1"/>
    <col min="13046" max="13294" width="9" style="43"/>
    <col min="13295" max="13295" width="29.625" style="43" customWidth="1"/>
    <col min="13296" max="13296" width="9" style="43" bestFit="1" customWidth="1"/>
    <col min="13297" max="13297" width="6.875" style="43" bestFit="1" customWidth="1"/>
    <col min="13298" max="13298" width="6.125" style="43" bestFit="1" customWidth="1"/>
    <col min="13299" max="13299" width="6.625" style="43" bestFit="1" customWidth="1"/>
    <col min="13300" max="13301" width="9.375" style="43" customWidth="1"/>
    <col min="13302" max="13550" width="9" style="43"/>
    <col min="13551" max="13551" width="29.625" style="43" customWidth="1"/>
    <col min="13552" max="13552" width="9" style="43" bestFit="1" customWidth="1"/>
    <col min="13553" max="13553" width="6.875" style="43" bestFit="1" customWidth="1"/>
    <col min="13554" max="13554" width="6.125" style="43" bestFit="1" customWidth="1"/>
    <col min="13555" max="13555" width="6.625" style="43" bestFit="1" customWidth="1"/>
    <col min="13556" max="13557" width="9.375" style="43" customWidth="1"/>
    <col min="13558" max="13806" width="9" style="43"/>
    <col min="13807" max="13807" width="29.625" style="43" customWidth="1"/>
    <col min="13808" max="13808" width="9" style="43" bestFit="1" customWidth="1"/>
    <col min="13809" max="13809" width="6.875" style="43" bestFit="1" customWidth="1"/>
    <col min="13810" max="13810" width="6.125" style="43" bestFit="1" customWidth="1"/>
    <col min="13811" max="13811" width="6.625" style="43" bestFit="1" customWidth="1"/>
    <col min="13812" max="13813" width="9.375" style="43" customWidth="1"/>
    <col min="13814" max="14062" width="9" style="43"/>
    <col min="14063" max="14063" width="29.625" style="43" customWidth="1"/>
    <col min="14064" max="14064" width="9" style="43" bestFit="1" customWidth="1"/>
    <col min="14065" max="14065" width="6.875" style="43" bestFit="1" customWidth="1"/>
    <col min="14066" max="14066" width="6.125" style="43" bestFit="1" customWidth="1"/>
    <col min="14067" max="14067" width="6.625" style="43" bestFit="1" customWidth="1"/>
    <col min="14068" max="14069" width="9.375" style="43" customWidth="1"/>
    <col min="14070" max="14318" width="9" style="43"/>
    <col min="14319" max="14319" width="29.625" style="43" customWidth="1"/>
    <col min="14320" max="14320" width="9" style="43" bestFit="1" customWidth="1"/>
    <col min="14321" max="14321" width="6.875" style="43" bestFit="1" customWidth="1"/>
    <col min="14322" max="14322" width="6.125" style="43" bestFit="1" customWidth="1"/>
    <col min="14323" max="14323" width="6.625" style="43" bestFit="1" customWidth="1"/>
    <col min="14324" max="14325" width="9.375" style="43" customWidth="1"/>
    <col min="14326" max="14574" width="9" style="43"/>
    <col min="14575" max="14575" width="29.625" style="43" customWidth="1"/>
    <col min="14576" max="14576" width="9" style="43" bestFit="1" customWidth="1"/>
    <col min="14577" max="14577" width="6.875" style="43" bestFit="1" customWidth="1"/>
    <col min="14578" max="14578" width="6.125" style="43" bestFit="1" customWidth="1"/>
    <col min="14579" max="14579" width="6.625" style="43" bestFit="1" customWidth="1"/>
    <col min="14580" max="14581" width="9.375" style="43" customWidth="1"/>
    <col min="14582" max="14830" width="9" style="43"/>
    <col min="14831" max="14831" width="29.625" style="43" customWidth="1"/>
    <col min="14832" max="14832" width="9" style="43" bestFit="1" customWidth="1"/>
    <col min="14833" max="14833" width="6.875" style="43" bestFit="1" customWidth="1"/>
    <col min="14834" max="14834" width="6.125" style="43" bestFit="1" customWidth="1"/>
    <col min="14835" max="14835" width="6.625" style="43" bestFit="1" customWidth="1"/>
    <col min="14836" max="14837" width="9.375" style="43" customWidth="1"/>
    <col min="14838" max="15086" width="9" style="43"/>
    <col min="15087" max="15087" width="29.625" style="43" customWidth="1"/>
    <col min="15088" max="15088" width="9" style="43" bestFit="1" customWidth="1"/>
    <col min="15089" max="15089" width="6.875" style="43" bestFit="1" customWidth="1"/>
    <col min="15090" max="15090" width="6.125" style="43" bestFit="1" customWidth="1"/>
    <col min="15091" max="15091" width="6.625" style="43" bestFit="1" customWidth="1"/>
    <col min="15092" max="15093" width="9.375" style="43" customWidth="1"/>
    <col min="15094" max="15342" width="9" style="43"/>
    <col min="15343" max="15343" width="29.625" style="43" customWidth="1"/>
    <col min="15344" max="15344" width="9" style="43" bestFit="1" customWidth="1"/>
    <col min="15345" max="15345" width="6.875" style="43" bestFit="1" customWidth="1"/>
    <col min="15346" max="15346" width="6.125" style="43" bestFit="1" customWidth="1"/>
    <col min="15347" max="15347" width="6.625" style="43" bestFit="1" customWidth="1"/>
    <col min="15348" max="15349" width="9.375" style="43" customWidth="1"/>
    <col min="15350" max="15598" width="9" style="43"/>
    <col min="15599" max="15599" width="29.625" style="43" customWidth="1"/>
    <col min="15600" max="15600" width="9" style="43" bestFit="1" customWidth="1"/>
    <col min="15601" max="15601" width="6.875" style="43" bestFit="1" customWidth="1"/>
    <col min="15602" max="15602" width="6.125" style="43" bestFit="1" customWidth="1"/>
    <col min="15603" max="15603" width="6.625" style="43" bestFit="1" customWidth="1"/>
    <col min="15604" max="15605" width="9.375" style="43" customWidth="1"/>
    <col min="15606" max="15854" width="9" style="43"/>
    <col min="15855" max="15855" width="29.625" style="43" customWidth="1"/>
    <col min="15856" max="15856" width="9" style="43" bestFit="1" customWidth="1"/>
    <col min="15857" max="15857" width="6.875" style="43" bestFit="1" customWidth="1"/>
    <col min="15858" max="15858" width="6.125" style="43" bestFit="1" customWidth="1"/>
    <col min="15859" max="15859" width="6.625" style="43" bestFit="1" customWidth="1"/>
    <col min="15860" max="15861" width="9.375" style="43" customWidth="1"/>
    <col min="15862" max="16110" width="9" style="43"/>
    <col min="16111" max="16111" width="29.625" style="43" customWidth="1"/>
    <col min="16112" max="16112" width="9" style="43" bestFit="1" customWidth="1"/>
    <col min="16113" max="16113" width="6.875" style="43" bestFit="1" customWidth="1"/>
    <col min="16114" max="16114" width="6.125" style="43" bestFit="1" customWidth="1"/>
    <col min="16115" max="16115" width="6.625" style="43" bestFit="1" customWidth="1"/>
    <col min="16116" max="16117" width="9.375" style="43" customWidth="1"/>
    <col min="16118" max="16384" width="9" style="43"/>
  </cols>
  <sheetData>
    <row r="1" spans="1:9" ht="24.95" customHeight="1">
      <c r="A1" s="825" t="s">
        <v>398</v>
      </c>
      <c r="B1" s="825"/>
      <c r="C1" s="825"/>
      <c r="D1" s="825"/>
      <c r="E1" s="825"/>
      <c r="F1" s="825"/>
    </row>
    <row r="2" spans="1:9" ht="24.95" customHeight="1">
      <c r="A2" s="57"/>
      <c r="B2" s="58"/>
    </row>
    <row r="3" spans="1:9" ht="24.95" customHeight="1">
      <c r="A3" s="46"/>
      <c r="B3" s="46"/>
    </row>
    <row r="4" spans="1:9" ht="24.95" customHeight="1">
      <c r="A4" s="47"/>
      <c r="B4" s="48" t="s">
        <v>7</v>
      </c>
      <c r="C4" s="48" t="s">
        <v>2</v>
      </c>
      <c r="D4" s="48" t="s">
        <v>8</v>
      </c>
      <c r="E4" s="824" t="s">
        <v>85</v>
      </c>
      <c r="F4" s="824"/>
    </row>
    <row r="5" spans="1:9" ht="24.95" customHeight="1">
      <c r="A5" s="46"/>
      <c r="B5" s="49" t="s">
        <v>9</v>
      </c>
      <c r="C5" s="49" t="s">
        <v>31</v>
      </c>
      <c r="D5" s="49" t="s">
        <v>12</v>
      </c>
      <c r="E5" s="49" t="s">
        <v>29</v>
      </c>
      <c r="F5" s="49" t="s">
        <v>16</v>
      </c>
    </row>
    <row r="6" spans="1:9" ht="24.95" customHeight="1">
      <c r="A6" s="46"/>
      <c r="B6" s="50"/>
      <c r="C6" s="11" t="s">
        <v>309</v>
      </c>
      <c r="D6" s="11" t="s">
        <v>309</v>
      </c>
      <c r="E6" s="11" t="s">
        <v>309</v>
      </c>
      <c r="F6" s="11" t="s">
        <v>309</v>
      </c>
    </row>
    <row r="7" spans="1:9" ht="24.95" customHeight="1">
      <c r="A7" s="206" t="s">
        <v>342</v>
      </c>
      <c r="B7" s="378" t="s">
        <v>138</v>
      </c>
      <c r="C7" s="10">
        <v>73241</v>
      </c>
      <c r="D7" s="10">
        <v>90296</v>
      </c>
      <c r="E7" s="272">
        <v>108.76299376299377</v>
      </c>
      <c r="F7" s="272">
        <v>133.95243958521857</v>
      </c>
    </row>
    <row r="8" spans="1:9" ht="24.95" customHeight="1">
      <c r="A8" s="206" t="s">
        <v>343</v>
      </c>
      <c r="B8" s="378" t="s">
        <v>139</v>
      </c>
      <c r="C8" s="52">
        <v>17954.32274637364</v>
      </c>
      <c r="D8" s="52">
        <v>13790.642783118165</v>
      </c>
      <c r="E8" s="272">
        <v>109.92753657562045</v>
      </c>
      <c r="F8" s="272">
        <v>60.902938776901188</v>
      </c>
      <c r="G8" s="45"/>
    </row>
    <row r="9" spans="1:9" ht="24.95" customHeight="1">
      <c r="A9" s="206" t="s">
        <v>344</v>
      </c>
      <c r="B9" s="378" t="s">
        <v>140</v>
      </c>
      <c r="C9" s="273">
        <v>2013.471063099973</v>
      </c>
      <c r="D9" s="273">
        <v>2811.3753412257902</v>
      </c>
      <c r="E9" s="272">
        <v>72.5620806407412</v>
      </c>
      <c r="F9" s="272">
        <v>103.59339621362425</v>
      </c>
      <c r="G9" s="45"/>
      <c r="H9" s="141"/>
      <c r="I9" s="141"/>
    </row>
    <row r="10" spans="1:9" ht="24.95" customHeight="1">
      <c r="A10" s="206" t="s">
        <v>345</v>
      </c>
      <c r="B10" s="378" t="s">
        <v>141</v>
      </c>
      <c r="C10" s="273">
        <v>19676.040206196791</v>
      </c>
      <c r="D10" s="273">
        <v>30802.842288058702</v>
      </c>
      <c r="E10" s="272">
        <v>112.70290045023378</v>
      </c>
      <c r="F10" s="272">
        <v>113.91803723838549</v>
      </c>
      <c r="G10" s="45"/>
      <c r="H10" s="141"/>
      <c r="I10" s="141"/>
    </row>
    <row r="11" spans="1:9" ht="24.95" customHeight="1">
      <c r="A11" s="206" t="s">
        <v>484</v>
      </c>
      <c r="B11" s="378" t="s">
        <v>142</v>
      </c>
      <c r="C11" s="273">
        <v>51990.274870407098</v>
      </c>
      <c r="D11" s="273">
        <v>59976.765867685797</v>
      </c>
      <c r="E11" s="272">
        <v>113.20306025830683</v>
      </c>
      <c r="F11" s="272">
        <v>114.71413776882808</v>
      </c>
      <c r="G11" s="45"/>
      <c r="H11" s="141"/>
      <c r="I11" s="141"/>
    </row>
    <row r="12" spans="1:9" ht="24.95" customHeight="1">
      <c r="A12" s="206" t="s">
        <v>485</v>
      </c>
      <c r="B12" s="378" t="s">
        <v>143</v>
      </c>
      <c r="C12" s="273">
        <v>5285</v>
      </c>
      <c r="D12" s="273">
        <v>12463.2</v>
      </c>
      <c r="E12" s="272">
        <v>305.68569610735148</v>
      </c>
      <c r="F12" s="272">
        <v>118.02272727272728</v>
      </c>
      <c r="G12" s="45"/>
      <c r="H12" s="141"/>
      <c r="I12" s="141"/>
    </row>
    <row r="13" spans="1:9" ht="24.95" customHeight="1">
      <c r="A13" s="206" t="s">
        <v>486</v>
      </c>
      <c r="B13" s="378" t="s">
        <v>144</v>
      </c>
      <c r="C13" s="273">
        <v>7365</v>
      </c>
      <c r="D13" s="273">
        <v>9824</v>
      </c>
      <c r="E13" s="272">
        <v>84.470696180754672</v>
      </c>
      <c r="F13" s="272">
        <v>98.733668341708537</v>
      </c>
      <c r="G13" s="185"/>
      <c r="H13" s="141"/>
      <c r="I13" s="141"/>
    </row>
    <row r="14" spans="1:9" ht="24.95" customHeight="1">
      <c r="A14" s="206" t="s">
        <v>487</v>
      </c>
      <c r="B14" s="378" t="s">
        <v>144</v>
      </c>
      <c r="C14" s="273">
        <v>371186</v>
      </c>
      <c r="D14" s="273">
        <v>430143</v>
      </c>
      <c r="E14" s="272">
        <v>97.082955178519583</v>
      </c>
      <c r="F14" s="272">
        <v>107.88611014268838</v>
      </c>
      <c r="G14" s="185"/>
      <c r="H14" s="141"/>
      <c r="I14" s="141"/>
    </row>
    <row r="15" spans="1:9" ht="24.95" customHeight="1">
      <c r="A15" s="206" t="s">
        <v>488</v>
      </c>
      <c r="B15" s="378" t="s">
        <v>145</v>
      </c>
      <c r="C15" s="273">
        <v>1078.347989959452</v>
      </c>
      <c r="D15" s="273">
        <v>1336.4977486001171</v>
      </c>
      <c r="E15" s="272">
        <v>102.23013367367497</v>
      </c>
      <c r="F15" s="272">
        <v>112.14451336728835</v>
      </c>
      <c r="G15" s="185"/>
      <c r="H15" s="141"/>
      <c r="I15" s="141"/>
    </row>
    <row r="16" spans="1:9" ht="24.95" customHeight="1">
      <c r="A16" s="206" t="s">
        <v>489</v>
      </c>
      <c r="B16" s="378" t="s">
        <v>146</v>
      </c>
      <c r="C16" s="273">
        <v>7675.4106436105394</v>
      </c>
      <c r="D16" s="273">
        <v>8903.7764747076199</v>
      </c>
      <c r="E16" s="272">
        <v>100.31092296285662</v>
      </c>
      <c r="F16" s="272">
        <v>105.49933791683785</v>
      </c>
      <c r="G16" s="185"/>
      <c r="H16" s="141"/>
      <c r="I16" s="141"/>
    </row>
    <row r="17" spans="1:9" ht="24.95" customHeight="1">
      <c r="A17" s="206"/>
      <c r="B17" s="378"/>
      <c r="C17" s="273"/>
      <c r="D17" s="273"/>
      <c r="E17" s="272"/>
      <c r="F17" s="272"/>
      <c r="G17" s="45"/>
      <c r="H17" s="141"/>
      <c r="I17" s="141"/>
    </row>
    <row r="18" spans="1:9" ht="24.95" customHeight="1">
      <c r="A18" s="206"/>
      <c r="B18" s="378"/>
      <c r="C18" s="273"/>
      <c r="D18" s="273"/>
      <c r="E18" s="272"/>
      <c r="F18" s="272"/>
      <c r="G18" s="45"/>
      <c r="H18" s="141"/>
      <c r="I18" s="141"/>
    </row>
    <row r="19" spans="1:9" ht="24.95" customHeight="1">
      <c r="A19" s="206"/>
      <c r="B19" s="378"/>
      <c r="C19" s="52"/>
      <c r="D19" s="52"/>
      <c r="E19" s="52"/>
      <c r="F19" s="52"/>
      <c r="G19" s="45"/>
    </row>
    <row r="20" spans="1:9" ht="24.95" customHeight="1">
      <c r="A20" s="35"/>
      <c r="B20" s="51"/>
      <c r="C20" s="52"/>
      <c r="D20" s="52"/>
      <c r="E20" s="52"/>
      <c r="F20" s="52"/>
      <c r="G20" s="45"/>
    </row>
    <row r="21" spans="1:9" ht="24.95" customHeight="1">
      <c r="A21" s="35"/>
      <c r="B21" s="51"/>
      <c r="C21" s="52"/>
      <c r="D21" s="52"/>
      <c r="E21" s="52"/>
      <c r="F21" s="52"/>
      <c r="G21" s="45"/>
    </row>
    <row r="22" spans="1:9" ht="24.95" customHeight="1">
      <c r="A22" s="55"/>
      <c r="B22" s="51"/>
      <c r="C22" s="52"/>
      <c r="D22" s="52"/>
      <c r="E22" s="52"/>
      <c r="F22" s="52"/>
      <c r="G22" s="45"/>
    </row>
    <row r="23" spans="1:9" ht="24.95" customHeight="1">
      <c r="A23" s="54"/>
      <c r="B23" s="51"/>
      <c r="C23" s="52"/>
      <c r="D23" s="52"/>
      <c r="E23" s="52"/>
      <c r="F23" s="52"/>
      <c r="G23" s="45"/>
    </row>
    <row r="24" spans="1:9" ht="24.95" customHeight="1">
      <c r="A24" s="56"/>
      <c r="B24" s="51"/>
      <c r="C24" s="52"/>
      <c r="D24" s="52"/>
      <c r="E24" s="52"/>
      <c r="F24" s="52"/>
      <c r="G24" s="45"/>
    </row>
    <row r="25" spans="1:9" ht="24.95" customHeight="1">
      <c r="A25" s="54"/>
      <c r="B25" s="51"/>
      <c r="C25" s="52"/>
      <c r="D25" s="52"/>
      <c r="E25" s="52"/>
      <c r="F25" s="52"/>
      <c r="G25" s="45"/>
    </row>
    <row r="26" spans="1:9" ht="24.95" customHeight="1">
      <c r="A26" s="54"/>
      <c r="B26" s="51"/>
      <c r="C26" s="52"/>
      <c r="D26" s="52"/>
      <c r="E26" s="52"/>
      <c r="F26" s="52"/>
      <c r="G26" s="45"/>
    </row>
    <row r="27" spans="1:9" ht="24.95" customHeight="1">
      <c r="A27" s="54"/>
      <c r="B27" s="51"/>
      <c r="C27" s="52"/>
      <c r="D27" s="52"/>
      <c r="E27" s="52"/>
      <c r="F27" s="52"/>
      <c r="G27" s="45"/>
    </row>
    <row r="28" spans="1:9" ht="24.95" customHeight="1">
      <c r="A28" s="54"/>
      <c r="B28" s="51"/>
      <c r="C28" s="52"/>
      <c r="D28" s="52"/>
      <c r="E28" s="52"/>
      <c r="F28" s="52"/>
      <c r="G28" s="45"/>
    </row>
    <row r="29" spans="1:9" ht="24.95" customHeight="1">
      <c r="A29" s="54"/>
      <c r="B29" s="51"/>
      <c r="C29" s="52"/>
      <c r="D29" s="52"/>
      <c r="E29" s="52"/>
      <c r="F29" s="52"/>
      <c r="G29" s="45"/>
    </row>
    <row r="30" spans="1:9" ht="24.95" customHeight="1">
      <c r="A30" s="54"/>
      <c r="B30" s="51"/>
      <c r="C30" s="52"/>
      <c r="D30" s="52"/>
      <c r="E30" s="52"/>
      <c r="F30" s="52"/>
      <c r="G30" s="45"/>
    </row>
    <row r="31" spans="1:9" ht="24.95" customHeight="1">
      <c r="A31" s="54"/>
      <c r="B31" s="51"/>
      <c r="C31" s="52"/>
      <c r="D31" s="52"/>
      <c r="E31" s="52"/>
      <c r="F31" s="52"/>
      <c r="G31" s="45"/>
    </row>
    <row r="32" spans="1:9" ht="24.95" customHeight="1">
      <c r="A32" s="35"/>
      <c r="B32" s="51"/>
      <c r="C32" s="52"/>
      <c r="D32" s="52"/>
      <c r="E32" s="52"/>
      <c r="F32" s="52"/>
      <c r="G32" s="45"/>
    </row>
    <row r="33" spans="1:7" ht="24.95" customHeight="1">
      <c r="A33" s="54"/>
      <c r="B33" s="51"/>
      <c r="C33" s="52"/>
      <c r="D33" s="52"/>
      <c r="E33" s="52"/>
      <c r="F33" s="52"/>
      <c r="G33" s="45"/>
    </row>
    <row r="34" spans="1:7" ht="24.95" customHeight="1">
      <c r="A34" s="54"/>
      <c r="B34" s="51"/>
      <c r="C34" s="52"/>
      <c r="D34" s="52"/>
      <c r="E34" s="52"/>
      <c r="F34" s="52"/>
      <c r="G34" s="45"/>
    </row>
    <row r="35" spans="1:7" ht="24.95" customHeight="1">
      <c r="A35" s="54"/>
      <c r="B35" s="51"/>
      <c r="C35" s="52"/>
      <c r="D35" s="52"/>
      <c r="E35" s="52"/>
      <c r="F35" s="52"/>
      <c r="G35" s="45"/>
    </row>
    <row r="36" spans="1:7" ht="24.95" customHeight="1">
      <c r="A36" s="54"/>
      <c r="B36" s="51"/>
      <c r="C36" s="52"/>
      <c r="D36" s="52"/>
      <c r="E36" s="52"/>
      <c r="F36" s="52"/>
      <c r="G36" s="45"/>
    </row>
    <row r="37" spans="1:7" ht="24.95" customHeight="1">
      <c r="A37" s="54"/>
      <c r="B37" s="51"/>
      <c r="C37" s="52"/>
      <c r="D37" s="52"/>
      <c r="E37" s="52"/>
      <c r="F37" s="52"/>
      <c r="G37" s="45"/>
    </row>
    <row r="38" spans="1:7" ht="24.95" customHeight="1">
      <c r="A38" s="54"/>
      <c r="B38" s="51"/>
      <c r="C38" s="52"/>
      <c r="D38" s="52"/>
      <c r="E38" s="52"/>
      <c r="F38" s="52"/>
      <c r="G38" s="45"/>
    </row>
    <row r="39" spans="1:7" ht="24.95" customHeight="1">
      <c r="A39" s="54"/>
      <c r="B39" s="51"/>
      <c r="C39" s="52"/>
      <c r="D39" s="52"/>
      <c r="G39" s="45"/>
    </row>
  </sheetData>
  <mergeCells count="2">
    <mergeCell ref="E4:F4"/>
    <mergeCell ref="A1:F1"/>
  </mergeCells>
  <pageMargins left="1.1811023622047245" right="0.78740157480314965" top="0.78740157480314965" bottom="0.78740157480314965" header="0" footer="0"/>
  <pageSetup paperSize="9" scale="63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3"/>
  <sheetViews>
    <sheetView workbookViewId="0">
      <selection activeCell="I7" sqref="I7"/>
    </sheetView>
  </sheetViews>
  <sheetFormatPr defaultRowHeight="24.95" customHeight="1"/>
  <cols>
    <col min="1" max="1" width="41.875" style="470" customWidth="1"/>
    <col min="2" max="2" width="10.25" style="470" customWidth="1"/>
    <col min="3" max="3" width="14" style="470" customWidth="1"/>
    <col min="4" max="5" width="12" style="470" customWidth="1"/>
    <col min="6" max="224" width="9" style="470"/>
    <col min="225" max="225" width="41.875" style="470" customWidth="1"/>
    <col min="226" max="226" width="6.875" style="470" customWidth="1"/>
    <col min="227" max="231" width="14" style="470" customWidth="1"/>
    <col min="232" max="480" width="9" style="470"/>
    <col min="481" max="481" width="41.875" style="470" customWidth="1"/>
    <col min="482" max="482" width="6.875" style="470" customWidth="1"/>
    <col min="483" max="487" width="14" style="470" customWidth="1"/>
    <col min="488" max="736" width="9" style="470"/>
    <col min="737" max="737" width="41.875" style="470" customWidth="1"/>
    <col min="738" max="738" width="6.875" style="470" customWidth="1"/>
    <col min="739" max="743" width="14" style="470" customWidth="1"/>
    <col min="744" max="992" width="9" style="470"/>
    <col min="993" max="993" width="41.875" style="470" customWidth="1"/>
    <col min="994" max="994" width="6.875" style="470" customWidth="1"/>
    <col min="995" max="999" width="14" style="470" customWidth="1"/>
    <col min="1000" max="1248" width="9" style="470"/>
    <col min="1249" max="1249" width="41.875" style="470" customWidth="1"/>
    <col min="1250" max="1250" width="6.875" style="470" customWidth="1"/>
    <col min="1251" max="1255" width="14" style="470" customWidth="1"/>
    <col min="1256" max="1504" width="9" style="470"/>
    <col min="1505" max="1505" width="41.875" style="470" customWidth="1"/>
    <col min="1506" max="1506" width="6.875" style="470" customWidth="1"/>
    <col min="1507" max="1511" width="14" style="470" customWidth="1"/>
    <col min="1512" max="1760" width="9" style="470"/>
    <col min="1761" max="1761" width="41.875" style="470" customWidth="1"/>
    <col min="1762" max="1762" width="6.875" style="470" customWidth="1"/>
    <col min="1763" max="1767" width="14" style="470" customWidth="1"/>
    <col min="1768" max="2016" width="9" style="470"/>
    <col min="2017" max="2017" width="41.875" style="470" customWidth="1"/>
    <col min="2018" max="2018" width="6.875" style="470" customWidth="1"/>
    <col min="2019" max="2023" width="14" style="470" customWidth="1"/>
    <col min="2024" max="2272" width="9" style="470"/>
    <col min="2273" max="2273" width="41.875" style="470" customWidth="1"/>
    <col min="2274" max="2274" width="6.875" style="470" customWidth="1"/>
    <col min="2275" max="2279" width="14" style="470" customWidth="1"/>
    <col min="2280" max="2528" width="9" style="470"/>
    <col min="2529" max="2529" width="41.875" style="470" customWidth="1"/>
    <col min="2530" max="2530" width="6.875" style="470" customWidth="1"/>
    <col min="2531" max="2535" width="14" style="470" customWidth="1"/>
    <col min="2536" max="2784" width="9" style="470"/>
    <col min="2785" max="2785" width="41.875" style="470" customWidth="1"/>
    <col min="2786" max="2786" width="6.875" style="470" customWidth="1"/>
    <col min="2787" max="2791" width="14" style="470" customWidth="1"/>
    <col min="2792" max="3040" width="9" style="470"/>
    <col min="3041" max="3041" width="41.875" style="470" customWidth="1"/>
    <col min="3042" max="3042" width="6.875" style="470" customWidth="1"/>
    <col min="3043" max="3047" width="14" style="470" customWidth="1"/>
    <col min="3048" max="3296" width="9" style="470"/>
    <col min="3297" max="3297" width="41.875" style="470" customWidth="1"/>
    <col min="3298" max="3298" width="6.875" style="470" customWidth="1"/>
    <col min="3299" max="3303" width="14" style="470" customWidth="1"/>
    <col min="3304" max="3552" width="9" style="470"/>
    <col min="3553" max="3553" width="41.875" style="470" customWidth="1"/>
    <col min="3554" max="3554" width="6.875" style="470" customWidth="1"/>
    <col min="3555" max="3559" width="14" style="470" customWidth="1"/>
    <col min="3560" max="3808" width="9" style="470"/>
    <col min="3809" max="3809" width="41.875" style="470" customWidth="1"/>
    <col min="3810" max="3810" width="6.875" style="470" customWidth="1"/>
    <col min="3811" max="3815" width="14" style="470" customWidth="1"/>
    <col min="3816" max="4064" width="9" style="470"/>
    <col min="4065" max="4065" width="41.875" style="470" customWidth="1"/>
    <col min="4066" max="4066" width="6.875" style="470" customWidth="1"/>
    <col min="4067" max="4071" width="14" style="470" customWidth="1"/>
    <col min="4072" max="4320" width="9" style="470"/>
    <col min="4321" max="4321" width="41.875" style="470" customWidth="1"/>
    <col min="4322" max="4322" width="6.875" style="470" customWidth="1"/>
    <col min="4323" max="4327" width="14" style="470" customWidth="1"/>
    <col min="4328" max="4576" width="9" style="470"/>
    <col min="4577" max="4577" width="41.875" style="470" customWidth="1"/>
    <col min="4578" max="4578" width="6.875" style="470" customWidth="1"/>
    <col min="4579" max="4583" width="14" style="470" customWidth="1"/>
    <col min="4584" max="4832" width="9" style="470"/>
    <col min="4833" max="4833" width="41.875" style="470" customWidth="1"/>
    <col min="4834" max="4834" width="6.875" style="470" customWidth="1"/>
    <col min="4835" max="4839" width="14" style="470" customWidth="1"/>
    <col min="4840" max="5088" width="9" style="470"/>
    <col min="5089" max="5089" width="41.875" style="470" customWidth="1"/>
    <col min="5090" max="5090" width="6.875" style="470" customWidth="1"/>
    <col min="5091" max="5095" width="14" style="470" customWidth="1"/>
    <col min="5096" max="5344" width="9" style="470"/>
    <col min="5345" max="5345" width="41.875" style="470" customWidth="1"/>
    <col min="5346" max="5346" width="6.875" style="470" customWidth="1"/>
    <col min="5347" max="5351" width="14" style="470" customWidth="1"/>
    <col min="5352" max="5600" width="9" style="470"/>
    <col min="5601" max="5601" width="41.875" style="470" customWidth="1"/>
    <col min="5602" max="5602" width="6.875" style="470" customWidth="1"/>
    <col min="5603" max="5607" width="14" style="470" customWidth="1"/>
    <col min="5608" max="5856" width="9" style="470"/>
    <col min="5857" max="5857" width="41.875" style="470" customWidth="1"/>
    <col min="5858" max="5858" width="6.875" style="470" customWidth="1"/>
    <col min="5859" max="5863" width="14" style="470" customWidth="1"/>
    <col min="5864" max="6112" width="9" style="470"/>
    <col min="6113" max="6113" width="41.875" style="470" customWidth="1"/>
    <col min="6114" max="6114" width="6.875" style="470" customWidth="1"/>
    <col min="6115" max="6119" width="14" style="470" customWidth="1"/>
    <col min="6120" max="6368" width="9" style="470"/>
    <col min="6369" max="6369" width="41.875" style="470" customWidth="1"/>
    <col min="6370" max="6370" width="6.875" style="470" customWidth="1"/>
    <col min="6371" max="6375" width="14" style="470" customWidth="1"/>
    <col min="6376" max="6624" width="9" style="470"/>
    <col min="6625" max="6625" width="41.875" style="470" customWidth="1"/>
    <col min="6626" max="6626" width="6.875" style="470" customWidth="1"/>
    <col min="6627" max="6631" width="14" style="470" customWidth="1"/>
    <col min="6632" max="6880" width="9" style="470"/>
    <col min="6881" max="6881" width="41.875" style="470" customWidth="1"/>
    <col min="6882" max="6882" width="6.875" style="470" customWidth="1"/>
    <col min="6883" max="6887" width="14" style="470" customWidth="1"/>
    <col min="6888" max="7136" width="9" style="470"/>
    <col min="7137" max="7137" width="41.875" style="470" customWidth="1"/>
    <col min="7138" max="7138" width="6.875" style="470" customWidth="1"/>
    <col min="7139" max="7143" width="14" style="470" customWidth="1"/>
    <col min="7144" max="7392" width="9" style="470"/>
    <col min="7393" max="7393" width="41.875" style="470" customWidth="1"/>
    <col min="7394" max="7394" width="6.875" style="470" customWidth="1"/>
    <col min="7395" max="7399" width="14" style="470" customWidth="1"/>
    <col min="7400" max="7648" width="9" style="470"/>
    <col min="7649" max="7649" width="41.875" style="470" customWidth="1"/>
    <col min="7650" max="7650" width="6.875" style="470" customWidth="1"/>
    <col min="7651" max="7655" width="14" style="470" customWidth="1"/>
    <col min="7656" max="7904" width="9" style="470"/>
    <col min="7905" max="7905" width="41.875" style="470" customWidth="1"/>
    <col min="7906" max="7906" width="6.875" style="470" customWidth="1"/>
    <col min="7907" max="7911" width="14" style="470" customWidth="1"/>
    <col min="7912" max="8160" width="9" style="470"/>
    <col min="8161" max="8161" width="41.875" style="470" customWidth="1"/>
    <col min="8162" max="8162" width="6.875" style="470" customWidth="1"/>
    <col min="8163" max="8167" width="14" style="470" customWidth="1"/>
    <col min="8168" max="8416" width="9" style="470"/>
    <col min="8417" max="8417" width="41.875" style="470" customWidth="1"/>
    <col min="8418" max="8418" width="6.875" style="470" customWidth="1"/>
    <col min="8419" max="8423" width="14" style="470" customWidth="1"/>
    <col min="8424" max="8672" width="9" style="470"/>
    <col min="8673" max="8673" width="41.875" style="470" customWidth="1"/>
    <col min="8674" max="8674" width="6.875" style="470" customWidth="1"/>
    <col min="8675" max="8679" width="14" style="470" customWidth="1"/>
    <col min="8680" max="8928" width="9" style="470"/>
    <col min="8929" max="8929" width="41.875" style="470" customWidth="1"/>
    <col min="8930" max="8930" width="6.875" style="470" customWidth="1"/>
    <col min="8931" max="8935" width="14" style="470" customWidth="1"/>
    <col min="8936" max="9184" width="9" style="470"/>
    <col min="9185" max="9185" width="41.875" style="470" customWidth="1"/>
    <col min="9186" max="9186" width="6.875" style="470" customWidth="1"/>
    <col min="9187" max="9191" width="14" style="470" customWidth="1"/>
    <col min="9192" max="9440" width="9" style="470"/>
    <col min="9441" max="9441" width="41.875" style="470" customWidth="1"/>
    <col min="9442" max="9442" width="6.875" style="470" customWidth="1"/>
    <col min="9443" max="9447" width="14" style="470" customWidth="1"/>
    <col min="9448" max="9696" width="9" style="470"/>
    <col min="9697" max="9697" width="41.875" style="470" customWidth="1"/>
    <col min="9698" max="9698" width="6.875" style="470" customWidth="1"/>
    <col min="9699" max="9703" width="14" style="470" customWidth="1"/>
    <col min="9704" max="9952" width="9" style="470"/>
    <col min="9953" max="9953" width="41.875" style="470" customWidth="1"/>
    <col min="9954" max="9954" width="6.875" style="470" customWidth="1"/>
    <col min="9955" max="9959" width="14" style="470" customWidth="1"/>
    <col min="9960" max="10208" width="9" style="470"/>
    <col min="10209" max="10209" width="41.875" style="470" customWidth="1"/>
    <col min="10210" max="10210" width="6.875" style="470" customWidth="1"/>
    <col min="10211" max="10215" width="14" style="470" customWidth="1"/>
    <col min="10216" max="10464" width="9" style="470"/>
    <col min="10465" max="10465" width="41.875" style="470" customWidth="1"/>
    <col min="10466" max="10466" width="6.875" style="470" customWidth="1"/>
    <col min="10467" max="10471" width="14" style="470" customWidth="1"/>
    <col min="10472" max="10720" width="9" style="470"/>
    <col min="10721" max="10721" width="41.875" style="470" customWidth="1"/>
    <col min="10722" max="10722" width="6.875" style="470" customWidth="1"/>
    <col min="10723" max="10727" width="14" style="470" customWidth="1"/>
    <col min="10728" max="10976" width="9" style="470"/>
    <col min="10977" max="10977" width="41.875" style="470" customWidth="1"/>
    <col min="10978" max="10978" width="6.875" style="470" customWidth="1"/>
    <col min="10979" max="10983" width="14" style="470" customWidth="1"/>
    <col min="10984" max="11232" width="9" style="470"/>
    <col min="11233" max="11233" width="41.875" style="470" customWidth="1"/>
    <col min="11234" max="11234" width="6.875" style="470" customWidth="1"/>
    <col min="11235" max="11239" width="14" style="470" customWidth="1"/>
    <col min="11240" max="11488" width="9" style="470"/>
    <col min="11489" max="11489" width="41.875" style="470" customWidth="1"/>
    <col min="11490" max="11490" width="6.875" style="470" customWidth="1"/>
    <col min="11491" max="11495" width="14" style="470" customWidth="1"/>
    <col min="11496" max="11744" width="9" style="470"/>
    <col min="11745" max="11745" width="41.875" style="470" customWidth="1"/>
    <col min="11746" max="11746" width="6.875" style="470" customWidth="1"/>
    <col min="11747" max="11751" width="14" style="470" customWidth="1"/>
    <col min="11752" max="12000" width="9" style="470"/>
    <col min="12001" max="12001" width="41.875" style="470" customWidth="1"/>
    <col min="12002" max="12002" width="6.875" style="470" customWidth="1"/>
    <col min="12003" max="12007" width="14" style="470" customWidth="1"/>
    <col min="12008" max="12256" width="9" style="470"/>
    <col min="12257" max="12257" width="41.875" style="470" customWidth="1"/>
    <col min="12258" max="12258" width="6.875" style="470" customWidth="1"/>
    <col min="12259" max="12263" width="14" style="470" customWidth="1"/>
    <col min="12264" max="12512" width="9" style="470"/>
    <col min="12513" max="12513" width="41.875" style="470" customWidth="1"/>
    <col min="12514" max="12514" width="6.875" style="470" customWidth="1"/>
    <col min="12515" max="12519" width="14" style="470" customWidth="1"/>
    <col min="12520" max="12768" width="9" style="470"/>
    <col min="12769" max="12769" width="41.875" style="470" customWidth="1"/>
    <col min="12770" max="12770" width="6.875" style="470" customWidth="1"/>
    <col min="12771" max="12775" width="14" style="470" customWidth="1"/>
    <col min="12776" max="13024" width="9" style="470"/>
    <col min="13025" max="13025" width="41.875" style="470" customWidth="1"/>
    <col min="13026" max="13026" width="6.875" style="470" customWidth="1"/>
    <col min="13027" max="13031" width="14" style="470" customWidth="1"/>
    <col min="13032" max="13280" width="9" style="470"/>
    <col min="13281" max="13281" width="41.875" style="470" customWidth="1"/>
    <col min="13282" max="13282" width="6.875" style="470" customWidth="1"/>
    <col min="13283" max="13287" width="14" style="470" customWidth="1"/>
    <col min="13288" max="13536" width="9" style="470"/>
    <col min="13537" max="13537" width="41.875" style="470" customWidth="1"/>
    <col min="13538" max="13538" width="6.875" style="470" customWidth="1"/>
    <col min="13539" max="13543" width="14" style="470" customWidth="1"/>
    <col min="13544" max="13792" width="9" style="470"/>
    <col min="13793" max="13793" width="41.875" style="470" customWidth="1"/>
    <col min="13794" max="13794" width="6.875" style="470" customWidth="1"/>
    <col min="13795" max="13799" width="14" style="470" customWidth="1"/>
    <col min="13800" max="14048" width="9" style="470"/>
    <col min="14049" max="14049" width="41.875" style="470" customWidth="1"/>
    <col min="14050" max="14050" width="6.875" style="470" customWidth="1"/>
    <col min="14051" max="14055" width="14" style="470" customWidth="1"/>
    <col min="14056" max="14304" width="9" style="470"/>
    <col min="14305" max="14305" width="41.875" style="470" customWidth="1"/>
    <col min="14306" max="14306" width="6.875" style="470" customWidth="1"/>
    <col min="14307" max="14311" width="14" style="470" customWidth="1"/>
    <col min="14312" max="14560" width="9" style="470"/>
    <col min="14561" max="14561" width="41.875" style="470" customWidth="1"/>
    <col min="14562" max="14562" width="6.875" style="470" customWidth="1"/>
    <col min="14563" max="14567" width="14" style="470" customWidth="1"/>
    <col min="14568" max="14816" width="9" style="470"/>
    <col min="14817" max="14817" width="41.875" style="470" customWidth="1"/>
    <col min="14818" max="14818" width="6.875" style="470" customWidth="1"/>
    <col min="14819" max="14823" width="14" style="470" customWidth="1"/>
    <col min="14824" max="15072" width="9" style="470"/>
    <col min="15073" max="15073" width="41.875" style="470" customWidth="1"/>
    <col min="15074" max="15074" width="6.875" style="470" customWidth="1"/>
    <col min="15075" max="15079" width="14" style="470" customWidth="1"/>
    <col min="15080" max="15328" width="9" style="470"/>
    <col min="15329" max="15329" width="41.875" style="470" customWidth="1"/>
    <col min="15330" max="15330" width="6.875" style="470" customWidth="1"/>
    <col min="15331" max="15335" width="14" style="470" customWidth="1"/>
    <col min="15336" max="15584" width="9" style="470"/>
    <col min="15585" max="15585" width="41.875" style="470" customWidth="1"/>
    <col min="15586" max="15586" width="6.875" style="470" customWidth="1"/>
    <col min="15587" max="15591" width="14" style="470" customWidth="1"/>
    <col min="15592" max="15840" width="9" style="470"/>
    <col min="15841" max="15841" width="41.875" style="470" customWidth="1"/>
    <col min="15842" max="15842" width="6.875" style="470" customWidth="1"/>
    <col min="15843" max="15847" width="14" style="470" customWidth="1"/>
    <col min="15848" max="16096" width="9" style="470"/>
    <col min="16097" max="16097" width="41.875" style="470" customWidth="1"/>
    <col min="16098" max="16098" width="6.875" style="470" customWidth="1"/>
    <col min="16099" max="16103" width="14" style="470" customWidth="1"/>
    <col min="16104" max="16357" width="9" style="470"/>
    <col min="16358" max="16377" width="8" style="470" customWidth="1"/>
    <col min="16378" max="16384" width="9" style="470"/>
  </cols>
  <sheetData>
    <row r="1" spans="1:7" ht="24.95" customHeight="1">
      <c r="A1" s="826" t="s">
        <v>636</v>
      </c>
      <c r="B1" s="826"/>
      <c r="C1" s="826"/>
      <c r="D1" s="826"/>
      <c r="E1" s="826"/>
    </row>
    <row r="2" spans="1:7" ht="24.95" customHeight="1">
      <c r="A2" s="467"/>
      <c r="B2" s="467"/>
      <c r="C2" s="467"/>
      <c r="D2" s="681"/>
      <c r="E2" s="593" t="s">
        <v>409</v>
      </c>
    </row>
    <row r="3" spans="1:7" ht="24.95" customHeight="1">
      <c r="A3" s="827" t="s">
        <v>415</v>
      </c>
      <c r="B3" s="829" t="s">
        <v>310</v>
      </c>
      <c r="C3" s="829" t="s">
        <v>651</v>
      </c>
      <c r="D3" s="829" t="s">
        <v>594</v>
      </c>
      <c r="E3" s="829"/>
    </row>
    <row r="4" spans="1:7" ht="37.5" customHeight="1">
      <c r="A4" s="828"/>
      <c r="B4" s="829"/>
      <c r="C4" s="829"/>
      <c r="D4" s="469" t="s">
        <v>311</v>
      </c>
      <c r="E4" s="469" t="s">
        <v>89</v>
      </c>
    </row>
    <row r="5" spans="1:7" s="466" customFormat="1" ht="24.95" customHeight="1">
      <c r="A5" s="471" t="s">
        <v>212</v>
      </c>
      <c r="B5" s="472" t="s">
        <v>313</v>
      </c>
      <c r="C5" s="577">
        <v>83.88</v>
      </c>
      <c r="D5" s="577">
        <v>97.34</v>
      </c>
      <c r="E5" s="577">
        <v>86.72</v>
      </c>
      <c r="G5" s="885"/>
    </row>
    <row r="6" spans="1:7" s="466" customFormat="1" ht="24.95" customHeight="1">
      <c r="A6" s="473" t="s">
        <v>94</v>
      </c>
      <c r="B6" s="474" t="s">
        <v>314</v>
      </c>
      <c r="C6" s="576">
        <v>62.67</v>
      </c>
      <c r="D6" s="576">
        <v>96.86</v>
      </c>
      <c r="E6" s="576">
        <v>54.95</v>
      </c>
    </row>
    <row r="7" spans="1:7" s="466" customFormat="1" ht="24.95" customHeight="1">
      <c r="A7" s="473" t="s">
        <v>95</v>
      </c>
      <c r="B7" s="474" t="s">
        <v>315</v>
      </c>
      <c r="C7" s="576">
        <v>62.28</v>
      </c>
      <c r="D7" s="576">
        <v>97.4</v>
      </c>
      <c r="E7" s="576">
        <v>62.83</v>
      </c>
    </row>
    <row r="8" spans="1:7" s="466" customFormat="1" ht="24.95" customHeight="1">
      <c r="A8" s="473" t="s">
        <v>96</v>
      </c>
      <c r="B8" s="474" t="s">
        <v>316</v>
      </c>
      <c r="C8" s="576">
        <v>34.25</v>
      </c>
      <c r="D8" s="576">
        <v>113.35</v>
      </c>
      <c r="E8" s="576">
        <v>38.54</v>
      </c>
    </row>
    <row r="9" spans="1:7" s="466" customFormat="1" ht="38.25" customHeight="1">
      <c r="A9" s="473" t="s">
        <v>97</v>
      </c>
      <c r="B9" s="474" t="s">
        <v>317</v>
      </c>
      <c r="C9" s="576">
        <v>64.739999999999995</v>
      </c>
      <c r="D9" s="576">
        <v>66.42</v>
      </c>
      <c r="E9" s="576">
        <v>43.63</v>
      </c>
    </row>
    <row r="10" spans="1:7" s="466" customFormat="1" ht="51.75" customHeight="1">
      <c r="A10" s="473" t="s">
        <v>98</v>
      </c>
      <c r="B10" s="474" t="s">
        <v>318</v>
      </c>
      <c r="C10" s="576">
        <v>101.31</v>
      </c>
      <c r="D10" s="576">
        <v>94.06</v>
      </c>
      <c r="E10" s="576">
        <v>158.4</v>
      </c>
    </row>
    <row r="11" spans="1:7" s="466" customFormat="1" ht="24.95" customHeight="1">
      <c r="A11" s="473" t="s">
        <v>99</v>
      </c>
      <c r="B11" s="474" t="s">
        <v>319</v>
      </c>
      <c r="C11" s="576">
        <v>66.36</v>
      </c>
      <c r="D11" s="576">
        <v>98.5</v>
      </c>
      <c r="E11" s="576">
        <v>79.209999999999994</v>
      </c>
    </row>
    <row r="12" spans="1:7" s="466" customFormat="1" ht="24.95" customHeight="1">
      <c r="A12" s="473" t="s">
        <v>101</v>
      </c>
      <c r="B12" s="474" t="s">
        <v>321</v>
      </c>
      <c r="C12" s="576">
        <v>98.31</v>
      </c>
      <c r="D12" s="576">
        <v>118.59</v>
      </c>
      <c r="E12" s="576">
        <v>117.59</v>
      </c>
    </row>
    <row r="13" spans="1:7" s="466" customFormat="1" ht="24.95" customHeight="1">
      <c r="A13" s="473" t="s">
        <v>102</v>
      </c>
      <c r="B13" s="474" t="s">
        <v>322</v>
      </c>
      <c r="C13" s="576">
        <v>586.45000000000005</v>
      </c>
      <c r="D13" s="576">
        <v>100</v>
      </c>
      <c r="E13" s="576">
        <v>518.21</v>
      </c>
    </row>
    <row r="14" spans="1:7" s="466" customFormat="1" ht="24.95" customHeight="1">
      <c r="A14" s="473" t="s">
        <v>103</v>
      </c>
      <c r="B14" s="474" t="s">
        <v>323</v>
      </c>
      <c r="C14" s="576">
        <v>70.180000000000007</v>
      </c>
      <c r="D14" s="576">
        <v>93.72</v>
      </c>
      <c r="E14" s="576">
        <v>65.17</v>
      </c>
    </row>
    <row r="15" spans="1:7" s="466" customFormat="1" ht="24.95" customHeight="1">
      <c r="A15" s="473" t="s">
        <v>104</v>
      </c>
      <c r="B15" s="474" t="s">
        <v>324</v>
      </c>
      <c r="C15" s="576">
        <v>82.12</v>
      </c>
      <c r="D15" s="576">
        <v>90.97</v>
      </c>
      <c r="E15" s="576">
        <v>79.349999999999994</v>
      </c>
    </row>
    <row r="16" spans="1:7" s="466" customFormat="1" ht="24.95" customHeight="1">
      <c r="A16" s="473" t="s">
        <v>105</v>
      </c>
      <c r="B16" s="474" t="s">
        <v>325</v>
      </c>
      <c r="C16" s="576">
        <v>68.989999999999995</v>
      </c>
      <c r="D16" s="576">
        <v>101.34</v>
      </c>
      <c r="E16" s="576">
        <v>65.02</v>
      </c>
    </row>
    <row r="17" spans="1:5" s="466" customFormat="1" ht="37.5" customHeight="1">
      <c r="A17" s="473" t="s">
        <v>106</v>
      </c>
      <c r="B17" s="474" t="s">
        <v>326</v>
      </c>
      <c r="C17" s="576">
        <v>118.63</v>
      </c>
      <c r="D17" s="576">
        <v>108.42</v>
      </c>
      <c r="E17" s="576">
        <v>126.06</v>
      </c>
    </row>
    <row r="18" spans="1:5" s="466" customFormat="1" ht="24.95" customHeight="1">
      <c r="A18" s="473" t="s">
        <v>108</v>
      </c>
      <c r="B18" s="474" t="s">
        <v>328</v>
      </c>
      <c r="C18" s="576">
        <v>146.63999999999999</v>
      </c>
      <c r="D18" s="576">
        <v>100</v>
      </c>
      <c r="E18" s="576">
        <v>125.23</v>
      </c>
    </row>
    <row r="19" spans="1:5" s="466" customFormat="1" ht="24.95" customHeight="1">
      <c r="A19" s="473" t="s">
        <v>109</v>
      </c>
      <c r="B19" s="474" t="s">
        <v>329</v>
      </c>
      <c r="C19" s="576">
        <v>58.12</v>
      </c>
      <c r="D19" s="576">
        <v>94.59</v>
      </c>
      <c r="E19" s="576">
        <v>55.36</v>
      </c>
    </row>
    <row r="20" spans="1:5" s="466" customFormat="1" ht="24.95" customHeight="1">
      <c r="A20" s="473" t="s">
        <v>110</v>
      </c>
      <c r="B20" s="474" t="s">
        <v>330</v>
      </c>
      <c r="C20" s="576">
        <v>137.11000000000001</v>
      </c>
      <c r="D20" s="576">
        <v>76.930000000000007</v>
      </c>
      <c r="E20" s="576">
        <v>128.12</v>
      </c>
    </row>
    <row r="21" spans="1:5" s="466" customFormat="1" ht="24.95" customHeight="1">
      <c r="A21" s="473" t="s">
        <v>111</v>
      </c>
      <c r="B21" s="474" t="s">
        <v>331</v>
      </c>
      <c r="C21" s="576">
        <v>52.2</v>
      </c>
      <c r="D21" s="576">
        <v>127.99</v>
      </c>
      <c r="E21" s="576">
        <v>71.040000000000006</v>
      </c>
    </row>
    <row r="22" spans="1:5" ht="24.95" customHeight="1">
      <c r="A22" s="473" t="s">
        <v>112</v>
      </c>
      <c r="B22" s="474" t="s">
        <v>332</v>
      </c>
      <c r="C22" s="576">
        <v>218.51</v>
      </c>
      <c r="D22" s="576">
        <v>73.709999999999994</v>
      </c>
      <c r="E22" s="576">
        <v>170.05</v>
      </c>
    </row>
    <row r="23" spans="1:5" ht="24.95" customHeight="1">
      <c r="A23" s="473" t="s">
        <v>113</v>
      </c>
      <c r="B23" s="474" t="s">
        <v>333</v>
      </c>
      <c r="C23" s="576">
        <v>49.13</v>
      </c>
      <c r="D23" s="576">
        <v>60.75</v>
      </c>
      <c r="E23" s="576">
        <v>32.93</v>
      </c>
    </row>
  </sheetData>
  <mergeCells count="5">
    <mergeCell ref="A1:E1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workbookViewId="0">
      <selection activeCell="E5" sqref="E5"/>
    </sheetView>
  </sheetViews>
  <sheetFormatPr defaultRowHeight="15.75"/>
  <cols>
    <col min="1" max="1" width="39.875" style="466" customWidth="1"/>
    <col min="2" max="2" width="8.375" style="466" customWidth="1"/>
    <col min="3" max="3" width="12.75" style="466" customWidth="1"/>
    <col min="4" max="5" width="12.875" style="466" customWidth="1"/>
    <col min="6" max="7" width="20" style="466" customWidth="1"/>
    <col min="8" max="249" width="9" style="466"/>
    <col min="250" max="250" width="38.75" style="466" customWidth="1"/>
    <col min="251" max="251" width="9" style="466"/>
    <col min="252" max="256" width="12.75" style="466" customWidth="1"/>
    <col min="257" max="257" width="13.5" style="466" customWidth="1"/>
    <col min="258" max="505" width="9" style="466"/>
    <col min="506" max="506" width="38.75" style="466" customWidth="1"/>
    <col min="507" max="507" width="9" style="466"/>
    <col min="508" max="512" width="12.75" style="466" customWidth="1"/>
    <col min="513" max="513" width="13.5" style="466" customWidth="1"/>
    <col min="514" max="761" width="9" style="466"/>
    <col min="762" max="762" width="38.75" style="466" customWidth="1"/>
    <col min="763" max="763" width="9" style="466"/>
    <col min="764" max="768" width="12.75" style="466" customWidth="1"/>
    <col min="769" max="769" width="13.5" style="466" customWidth="1"/>
    <col min="770" max="1017" width="9" style="466"/>
    <col min="1018" max="1018" width="38.75" style="466" customWidth="1"/>
    <col min="1019" max="1019" width="9" style="466"/>
    <col min="1020" max="1024" width="12.75" style="466" customWidth="1"/>
    <col min="1025" max="1025" width="13.5" style="466" customWidth="1"/>
    <col min="1026" max="1273" width="9" style="466"/>
    <col min="1274" max="1274" width="38.75" style="466" customWidth="1"/>
    <col min="1275" max="1275" width="9" style="466"/>
    <col min="1276" max="1280" width="12.75" style="466" customWidth="1"/>
    <col min="1281" max="1281" width="13.5" style="466" customWidth="1"/>
    <col min="1282" max="1529" width="9" style="466"/>
    <col min="1530" max="1530" width="38.75" style="466" customWidth="1"/>
    <col min="1531" max="1531" width="9" style="466"/>
    <col min="1532" max="1536" width="12.75" style="466" customWidth="1"/>
    <col min="1537" max="1537" width="13.5" style="466" customWidth="1"/>
    <col min="1538" max="1785" width="9" style="466"/>
    <col min="1786" max="1786" width="38.75" style="466" customWidth="1"/>
    <col min="1787" max="1787" width="9" style="466"/>
    <col min="1788" max="1792" width="12.75" style="466" customWidth="1"/>
    <col min="1793" max="1793" width="13.5" style="466" customWidth="1"/>
    <col min="1794" max="2041" width="9" style="466"/>
    <col min="2042" max="2042" width="38.75" style="466" customWidth="1"/>
    <col min="2043" max="2043" width="9" style="466"/>
    <col min="2044" max="2048" width="12.75" style="466" customWidth="1"/>
    <col min="2049" max="2049" width="13.5" style="466" customWidth="1"/>
    <col min="2050" max="2297" width="9" style="466"/>
    <col min="2298" max="2298" width="38.75" style="466" customWidth="1"/>
    <col min="2299" max="2299" width="9" style="466"/>
    <col min="2300" max="2304" width="12.75" style="466" customWidth="1"/>
    <col min="2305" max="2305" width="13.5" style="466" customWidth="1"/>
    <col min="2306" max="2553" width="9" style="466"/>
    <col min="2554" max="2554" width="38.75" style="466" customWidth="1"/>
    <col min="2555" max="2555" width="9" style="466"/>
    <col min="2556" max="2560" width="12.75" style="466" customWidth="1"/>
    <col min="2561" max="2561" width="13.5" style="466" customWidth="1"/>
    <col min="2562" max="2809" width="9" style="466"/>
    <col min="2810" max="2810" width="38.75" style="466" customWidth="1"/>
    <col min="2811" max="2811" width="9" style="466"/>
    <col min="2812" max="2816" width="12.75" style="466" customWidth="1"/>
    <col min="2817" max="2817" width="13.5" style="466" customWidth="1"/>
    <col min="2818" max="3065" width="9" style="466"/>
    <col min="3066" max="3066" width="38.75" style="466" customWidth="1"/>
    <col min="3067" max="3067" width="9" style="466"/>
    <col min="3068" max="3072" width="12.75" style="466" customWidth="1"/>
    <col min="3073" max="3073" width="13.5" style="466" customWidth="1"/>
    <col min="3074" max="3321" width="9" style="466"/>
    <col min="3322" max="3322" width="38.75" style="466" customWidth="1"/>
    <col min="3323" max="3323" width="9" style="466"/>
    <col min="3324" max="3328" width="12.75" style="466" customWidth="1"/>
    <col min="3329" max="3329" width="13.5" style="466" customWidth="1"/>
    <col min="3330" max="3577" width="9" style="466"/>
    <col min="3578" max="3578" width="38.75" style="466" customWidth="1"/>
    <col min="3579" max="3579" width="9" style="466"/>
    <col min="3580" max="3584" width="12.75" style="466" customWidth="1"/>
    <col min="3585" max="3585" width="13.5" style="466" customWidth="1"/>
    <col min="3586" max="3833" width="9" style="466"/>
    <col min="3834" max="3834" width="38.75" style="466" customWidth="1"/>
    <col min="3835" max="3835" width="9" style="466"/>
    <col min="3836" max="3840" width="12.75" style="466" customWidth="1"/>
    <col min="3841" max="3841" width="13.5" style="466" customWidth="1"/>
    <col min="3842" max="4089" width="9" style="466"/>
    <col min="4090" max="4090" width="38.75" style="466" customWidth="1"/>
    <col min="4091" max="4091" width="9" style="466"/>
    <col min="4092" max="4096" width="12.75" style="466" customWidth="1"/>
    <col min="4097" max="4097" width="13.5" style="466" customWidth="1"/>
    <col min="4098" max="4345" width="9" style="466"/>
    <col min="4346" max="4346" width="38.75" style="466" customWidth="1"/>
    <col min="4347" max="4347" width="9" style="466"/>
    <col min="4348" max="4352" width="12.75" style="466" customWidth="1"/>
    <col min="4353" max="4353" width="13.5" style="466" customWidth="1"/>
    <col min="4354" max="4601" width="9" style="466"/>
    <col min="4602" max="4602" width="38.75" style="466" customWidth="1"/>
    <col min="4603" max="4603" width="9" style="466"/>
    <col min="4604" max="4608" width="12.75" style="466" customWidth="1"/>
    <col min="4609" max="4609" width="13.5" style="466" customWidth="1"/>
    <col min="4610" max="4857" width="9" style="466"/>
    <col min="4858" max="4858" width="38.75" style="466" customWidth="1"/>
    <col min="4859" max="4859" width="9" style="466"/>
    <col min="4860" max="4864" width="12.75" style="466" customWidth="1"/>
    <col min="4865" max="4865" width="13.5" style="466" customWidth="1"/>
    <col min="4866" max="5113" width="9" style="466"/>
    <col min="5114" max="5114" width="38.75" style="466" customWidth="1"/>
    <col min="5115" max="5115" width="9" style="466"/>
    <col min="5116" max="5120" width="12.75" style="466" customWidth="1"/>
    <col min="5121" max="5121" width="13.5" style="466" customWidth="1"/>
    <col min="5122" max="5369" width="9" style="466"/>
    <col min="5370" max="5370" width="38.75" style="466" customWidth="1"/>
    <col min="5371" max="5371" width="9" style="466"/>
    <col min="5372" max="5376" width="12.75" style="466" customWidth="1"/>
    <col min="5377" max="5377" width="13.5" style="466" customWidth="1"/>
    <col min="5378" max="5625" width="9" style="466"/>
    <col min="5626" max="5626" width="38.75" style="466" customWidth="1"/>
    <col min="5627" max="5627" width="9" style="466"/>
    <col min="5628" max="5632" width="12.75" style="466" customWidth="1"/>
    <col min="5633" max="5633" width="13.5" style="466" customWidth="1"/>
    <col min="5634" max="5881" width="9" style="466"/>
    <col min="5882" max="5882" width="38.75" style="466" customWidth="1"/>
    <col min="5883" max="5883" width="9" style="466"/>
    <col min="5884" max="5888" width="12.75" style="466" customWidth="1"/>
    <col min="5889" max="5889" width="13.5" style="466" customWidth="1"/>
    <col min="5890" max="6137" width="9" style="466"/>
    <col min="6138" max="6138" width="38.75" style="466" customWidth="1"/>
    <col min="6139" max="6139" width="9" style="466"/>
    <col min="6140" max="6144" width="12.75" style="466" customWidth="1"/>
    <col min="6145" max="6145" width="13.5" style="466" customWidth="1"/>
    <col min="6146" max="6393" width="9" style="466"/>
    <col min="6394" max="6394" width="38.75" style="466" customWidth="1"/>
    <col min="6395" max="6395" width="9" style="466"/>
    <col min="6396" max="6400" width="12.75" style="466" customWidth="1"/>
    <col min="6401" max="6401" width="13.5" style="466" customWidth="1"/>
    <col min="6402" max="6649" width="9" style="466"/>
    <col min="6650" max="6650" width="38.75" style="466" customWidth="1"/>
    <col min="6651" max="6651" width="9" style="466"/>
    <col min="6652" max="6656" width="12.75" style="466" customWidth="1"/>
    <col min="6657" max="6657" width="13.5" style="466" customWidth="1"/>
    <col min="6658" max="6905" width="9" style="466"/>
    <col min="6906" max="6906" width="38.75" style="466" customWidth="1"/>
    <col min="6907" max="6907" width="9" style="466"/>
    <col min="6908" max="6912" width="12.75" style="466" customWidth="1"/>
    <col min="6913" max="6913" width="13.5" style="466" customWidth="1"/>
    <col min="6914" max="7161" width="9" style="466"/>
    <col min="7162" max="7162" width="38.75" style="466" customWidth="1"/>
    <col min="7163" max="7163" width="9" style="466"/>
    <col min="7164" max="7168" width="12.75" style="466" customWidth="1"/>
    <col min="7169" max="7169" width="13.5" style="466" customWidth="1"/>
    <col min="7170" max="7417" width="9" style="466"/>
    <col min="7418" max="7418" width="38.75" style="466" customWidth="1"/>
    <col min="7419" max="7419" width="9" style="466"/>
    <col min="7420" max="7424" width="12.75" style="466" customWidth="1"/>
    <col min="7425" max="7425" width="13.5" style="466" customWidth="1"/>
    <col min="7426" max="7673" width="9" style="466"/>
    <col min="7674" max="7674" width="38.75" style="466" customWidth="1"/>
    <col min="7675" max="7675" width="9" style="466"/>
    <col min="7676" max="7680" width="12.75" style="466" customWidth="1"/>
    <col min="7681" max="7681" width="13.5" style="466" customWidth="1"/>
    <col min="7682" max="7929" width="9" style="466"/>
    <col min="7930" max="7930" width="38.75" style="466" customWidth="1"/>
    <col min="7931" max="7931" width="9" style="466"/>
    <col min="7932" max="7936" width="12.75" style="466" customWidth="1"/>
    <col min="7937" max="7937" width="13.5" style="466" customWidth="1"/>
    <col min="7938" max="8185" width="9" style="466"/>
    <col min="8186" max="8186" width="38.75" style="466" customWidth="1"/>
    <col min="8187" max="8187" width="9" style="466"/>
    <col min="8188" max="8192" width="12.75" style="466" customWidth="1"/>
    <col min="8193" max="8193" width="13.5" style="466" customWidth="1"/>
    <col min="8194" max="8441" width="9" style="466"/>
    <col min="8442" max="8442" width="38.75" style="466" customWidth="1"/>
    <col min="8443" max="8443" width="9" style="466"/>
    <col min="8444" max="8448" width="12.75" style="466" customWidth="1"/>
    <col min="8449" max="8449" width="13.5" style="466" customWidth="1"/>
    <col min="8450" max="8697" width="9" style="466"/>
    <col min="8698" max="8698" width="38.75" style="466" customWidth="1"/>
    <col min="8699" max="8699" width="9" style="466"/>
    <col min="8700" max="8704" width="12.75" style="466" customWidth="1"/>
    <col min="8705" max="8705" width="13.5" style="466" customWidth="1"/>
    <col min="8706" max="8953" width="9" style="466"/>
    <col min="8954" max="8954" width="38.75" style="466" customWidth="1"/>
    <col min="8955" max="8955" width="9" style="466"/>
    <col min="8956" max="8960" width="12.75" style="466" customWidth="1"/>
    <col min="8961" max="8961" width="13.5" style="466" customWidth="1"/>
    <col min="8962" max="9209" width="9" style="466"/>
    <col min="9210" max="9210" width="38.75" style="466" customWidth="1"/>
    <col min="9211" max="9211" width="9" style="466"/>
    <col min="9212" max="9216" width="12.75" style="466" customWidth="1"/>
    <col min="9217" max="9217" width="13.5" style="466" customWidth="1"/>
    <col min="9218" max="9465" width="9" style="466"/>
    <col min="9466" max="9466" width="38.75" style="466" customWidth="1"/>
    <col min="9467" max="9467" width="9" style="466"/>
    <col min="9468" max="9472" width="12.75" style="466" customWidth="1"/>
    <col min="9473" max="9473" width="13.5" style="466" customWidth="1"/>
    <col min="9474" max="9721" width="9" style="466"/>
    <col min="9722" max="9722" width="38.75" style="466" customWidth="1"/>
    <col min="9723" max="9723" width="9" style="466"/>
    <col min="9724" max="9728" width="12.75" style="466" customWidth="1"/>
    <col min="9729" max="9729" width="13.5" style="466" customWidth="1"/>
    <col min="9730" max="9977" width="9" style="466"/>
    <col min="9978" max="9978" width="38.75" style="466" customWidth="1"/>
    <col min="9979" max="9979" width="9" style="466"/>
    <col min="9980" max="9984" width="12.75" style="466" customWidth="1"/>
    <col min="9985" max="9985" width="13.5" style="466" customWidth="1"/>
    <col min="9986" max="10233" width="9" style="466"/>
    <col min="10234" max="10234" width="38.75" style="466" customWidth="1"/>
    <col min="10235" max="10235" width="9" style="466"/>
    <col min="10236" max="10240" width="12.75" style="466" customWidth="1"/>
    <col min="10241" max="10241" width="13.5" style="466" customWidth="1"/>
    <col min="10242" max="10489" width="9" style="466"/>
    <col min="10490" max="10490" width="38.75" style="466" customWidth="1"/>
    <col min="10491" max="10491" width="9" style="466"/>
    <col min="10492" max="10496" width="12.75" style="466" customWidth="1"/>
    <col min="10497" max="10497" width="13.5" style="466" customWidth="1"/>
    <col min="10498" max="10745" width="9" style="466"/>
    <col min="10746" max="10746" width="38.75" style="466" customWidth="1"/>
    <col min="10747" max="10747" width="9" style="466"/>
    <col min="10748" max="10752" width="12.75" style="466" customWidth="1"/>
    <col min="10753" max="10753" width="13.5" style="466" customWidth="1"/>
    <col min="10754" max="11001" width="9" style="466"/>
    <col min="11002" max="11002" width="38.75" style="466" customWidth="1"/>
    <col min="11003" max="11003" width="9" style="466"/>
    <col min="11004" max="11008" width="12.75" style="466" customWidth="1"/>
    <col min="11009" max="11009" width="13.5" style="466" customWidth="1"/>
    <col min="11010" max="11257" width="9" style="466"/>
    <col min="11258" max="11258" width="38.75" style="466" customWidth="1"/>
    <col min="11259" max="11259" width="9" style="466"/>
    <col min="11260" max="11264" width="12.75" style="466" customWidth="1"/>
    <col min="11265" max="11265" width="13.5" style="466" customWidth="1"/>
    <col min="11266" max="11513" width="9" style="466"/>
    <col min="11514" max="11514" width="38.75" style="466" customWidth="1"/>
    <col min="11515" max="11515" width="9" style="466"/>
    <col min="11516" max="11520" width="12.75" style="466" customWidth="1"/>
    <col min="11521" max="11521" width="13.5" style="466" customWidth="1"/>
    <col min="11522" max="11769" width="9" style="466"/>
    <col min="11770" max="11770" width="38.75" style="466" customWidth="1"/>
    <col min="11771" max="11771" width="9" style="466"/>
    <col min="11772" max="11776" width="12.75" style="466" customWidth="1"/>
    <col min="11777" max="11777" width="13.5" style="466" customWidth="1"/>
    <col min="11778" max="12025" width="9" style="466"/>
    <col min="12026" max="12026" width="38.75" style="466" customWidth="1"/>
    <col min="12027" max="12027" width="9" style="466"/>
    <col min="12028" max="12032" width="12.75" style="466" customWidth="1"/>
    <col min="12033" max="12033" width="13.5" style="466" customWidth="1"/>
    <col min="12034" max="12281" width="9" style="466"/>
    <col min="12282" max="12282" width="38.75" style="466" customWidth="1"/>
    <col min="12283" max="12283" width="9" style="466"/>
    <col min="12284" max="12288" width="12.75" style="466" customWidth="1"/>
    <col min="12289" max="12289" width="13.5" style="466" customWidth="1"/>
    <col min="12290" max="12537" width="9" style="466"/>
    <col min="12538" max="12538" width="38.75" style="466" customWidth="1"/>
    <col min="12539" max="12539" width="9" style="466"/>
    <col min="12540" max="12544" width="12.75" style="466" customWidth="1"/>
    <col min="12545" max="12545" width="13.5" style="466" customWidth="1"/>
    <col min="12546" max="12793" width="9" style="466"/>
    <col min="12794" max="12794" width="38.75" style="466" customWidth="1"/>
    <col min="12795" max="12795" width="9" style="466"/>
    <col min="12796" max="12800" width="12.75" style="466" customWidth="1"/>
    <col min="12801" max="12801" width="13.5" style="466" customWidth="1"/>
    <col min="12802" max="13049" width="9" style="466"/>
    <col min="13050" max="13050" width="38.75" style="466" customWidth="1"/>
    <col min="13051" max="13051" width="9" style="466"/>
    <col min="13052" max="13056" width="12.75" style="466" customWidth="1"/>
    <col min="13057" max="13057" width="13.5" style="466" customWidth="1"/>
    <col min="13058" max="13305" width="9" style="466"/>
    <col min="13306" max="13306" width="38.75" style="466" customWidth="1"/>
    <col min="13307" max="13307" width="9" style="466"/>
    <col min="13308" max="13312" width="12.75" style="466" customWidth="1"/>
    <col min="13313" max="13313" width="13.5" style="466" customWidth="1"/>
    <col min="13314" max="13561" width="9" style="466"/>
    <col min="13562" max="13562" width="38.75" style="466" customWidth="1"/>
    <col min="13563" max="13563" width="9" style="466"/>
    <col min="13564" max="13568" width="12.75" style="466" customWidth="1"/>
    <col min="13569" max="13569" width="13.5" style="466" customWidth="1"/>
    <col min="13570" max="13817" width="9" style="466"/>
    <col min="13818" max="13818" width="38.75" style="466" customWidth="1"/>
    <col min="13819" max="13819" width="9" style="466"/>
    <col min="13820" max="13824" width="12.75" style="466" customWidth="1"/>
    <col min="13825" max="13825" width="13.5" style="466" customWidth="1"/>
    <col min="13826" max="14073" width="9" style="466"/>
    <col min="14074" max="14074" width="38.75" style="466" customWidth="1"/>
    <col min="14075" max="14075" width="9" style="466"/>
    <col min="14076" max="14080" width="12.75" style="466" customWidth="1"/>
    <col min="14081" max="14081" width="13.5" style="466" customWidth="1"/>
    <col min="14082" max="14329" width="9" style="466"/>
    <col min="14330" max="14330" width="38.75" style="466" customWidth="1"/>
    <col min="14331" max="14331" width="9" style="466"/>
    <col min="14332" max="14336" width="12.75" style="466" customWidth="1"/>
    <col min="14337" max="14337" width="13.5" style="466" customWidth="1"/>
    <col min="14338" max="14585" width="9" style="466"/>
    <col min="14586" max="14586" width="38.75" style="466" customWidth="1"/>
    <col min="14587" max="14587" width="9" style="466"/>
    <col min="14588" max="14592" width="12.75" style="466" customWidth="1"/>
    <col min="14593" max="14593" width="13.5" style="466" customWidth="1"/>
    <col min="14594" max="14841" width="9" style="466"/>
    <col min="14842" max="14842" width="38.75" style="466" customWidth="1"/>
    <col min="14843" max="14843" width="9" style="466"/>
    <col min="14844" max="14848" width="12.75" style="466" customWidth="1"/>
    <col min="14849" max="14849" width="13.5" style="466" customWidth="1"/>
    <col min="14850" max="15097" width="9" style="466"/>
    <col min="15098" max="15098" width="38.75" style="466" customWidth="1"/>
    <col min="15099" max="15099" width="9" style="466"/>
    <col min="15100" max="15104" width="12.75" style="466" customWidth="1"/>
    <col min="15105" max="15105" width="13.5" style="466" customWidth="1"/>
    <col min="15106" max="15353" width="9" style="466"/>
    <col min="15354" max="15354" width="38.75" style="466" customWidth="1"/>
    <col min="15355" max="15355" width="9" style="466"/>
    <col min="15356" max="15360" width="12.75" style="466" customWidth="1"/>
    <col min="15361" max="15361" width="13.5" style="466" customWidth="1"/>
    <col min="15362" max="15609" width="9" style="466"/>
    <col min="15610" max="15610" width="38.75" style="466" customWidth="1"/>
    <col min="15611" max="15611" width="9" style="466"/>
    <col min="15612" max="15616" width="12.75" style="466" customWidth="1"/>
    <col min="15617" max="15617" width="13.5" style="466" customWidth="1"/>
    <col min="15618" max="15865" width="9" style="466"/>
    <col min="15866" max="15866" width="38.75" style="466" customWidth="1"/>
    <col min="15867" max="15867" width="9" style="466"/>
    <col min="15868" max="15872" width="12.75" style="466" customWidth="1"/>
    <col min="15873" max="15873" width="13.5" style="466" customWidth="1"/>
    <col min="15874" max="16121" width="9" style="466"/>
    <col min="16122" max="16122" width="38.75" style="466" customWidth="1"/>
    <col min="16123" max="16123" width="9" style="466"/>
    <col min="16124" max="16128" width="12.75" style="466" customWidth="1"/>
    <col min="16129" max="16129" width="13.5" style="466" customWidth="1"/>
    <col min="16130" max="16384" width="9" style="466"/>
  </cols>
  <sheetData>
    <row r="1" spans="1:7" ht="35.25" customHeight="1">
      <c r="A1" s="826" t="s">
        <v>637</v>
      </c>
      <c r="B1" s="826"/>
      <c r="C1" s="826"/>
      <c r="D1" s="826"/>
      <c r="E1" s="826"/>
      <c r="F1" s="826"/>
      <c r="G1" s="582"/>
    </row>
    <row r="2" spans="1:7">
      <c r="A2" s="467"/>
      <c r="B2" s="467"/>
      <c r="C2" s="467"/>
      <c r="D2" s="468"/>
      <c r="F2" s="594" t="s">
        <v>409</v>
      </c>
      <c r="G2" s="594"/>
    </row>
    <row r="3" spans="1:7" ht="28.5" customHeight="1">
      <c r="A3" s="828" t="s">
        <v>415</v>
      </c>
      <c r="B3" s="831" t="s">
        <v>310</v>
      </c>
      <c r="C3" s="831" t="s">
        <v>595</v>
      </c>
      <c r="D3" s="829" t="s">
        <v>594</v>
      </c>
      <c r="E3" s="829"/>
      <c r="F3" s="831" t="s">
        <v>596</v>
      </c>
      <c r="G3" s="595"/>
    </row>
    <row r="4" spans="1:7" s="470" customFormat="1" ht="31.5" customHeight="1">
      <c r="A4" s="830"/>
      <c r="B4" s="832"/>
      <c r="C4" s="832"/>
      <c r="D4" s="469" t="s">
        <v>311</v>
      </c>
      <c r="E4" s="469" t="s">
        <v>89</v>
      </c>
      <c r="F4" s="832"/>
      <c r="G4" s="595"/>
    </row>
    <row r="5" spans="1:7" ht="36" customHeight="1">
      <c r="A5" s="471" t="s">
        <v>93</v>
      </c>
      <c r="B5" s="472" t="s">
        <v>313</v>
      </c>
      <c r="C5" s="575">
        <v>114.81</v>
      </c>
      <c r="D5" s="575">
        <v>112.22</v>
      </c>
      <c r="E5" s="575">
        <v>117.19</v>
      </c>
      <c r="F5" s="575">
        <v>104.29</v>
      </c>
      <c r="G5" s="575"/>
    </row>
    <row r="6" spans="1:7" ht="36" customHeight="1">
      <c r="A6" s="473" t="s">
        <v>94</v>
      </c>
      <c r="B6" s="474" t="s">
        <v>314</v>
      </c>
      <c r="C6" s="576">
        <v>124.85</v>
      </c>
      <c r="D6" s="576">
        <v>102.81</v>
      </c>
      <c r="E6" s="576">
        <v>131.47</v>
      </c>
      <c r="F6" s="576">
        <v>122.93</v>
      </c>
      <c r="G6" s="576"/>
    </row>
    <row r="7" spans="1:7" ht="36" customHeight="1">
      <c r="A7" s="473" t="s">
        <v>95</v>
      </c>
      <c r="B7" s="474" t="s">
        <v>315</v>
      </c>
      <c r="C7" s="576">
        <v>74.05</v>
      </c>
      <c r="D7" s="576">
        <v>102.72</v>
      </c>
      <c r="E7" s="576">
        <v>63.05</v>
      </c>
      <c r="F7" s="576">
        <v>57.85</v>
      </c>
      <c r="G7" s="576"/>
    </row>
    <row r="8" spans="1:7" ht="36" customHeight="1">
      <c r="A8" s="473" t="s">
        <v>96</v>
      </c>
      <c r="B8" s="474" t="s">
        <v>316</v>
      </c>
      <c r="C8" s="576">
        <v>70.510000000000005</v>
      </c>
      <c r="D8" s="576">
        <v>100.63</v>
      </c>
      <c r="E8" s="576">
        <v>87.13</v>
      </c>
      <c r="F8" s="576">
        <v>101.23</v>
      </c>
      <c r="G8" s="576"/>
    </row>
    <row r="9" spans="1:7" ht="36" customHeight="1">
      <c r="A9" s="473" t="s">
        <v>97</v>
      </c>
      <c r="B9" s="474" t="s">
        <v>317</v>
      </c>
      <c r="C9" s="576">
        <v>149.08000000000001</v>
      </c>
      <c r="D9" s="576">
        <v>99.91</v>
      </c>
      <c r="E9" s="576">
        <v>146</v>
      </c>
      <c r="F9" s="576">
        <v>99.17</v>
      </c>
      <c r="G9" s="576"/>
    </row>
    <row r="10" spans="1:7" ht="48" customHeight="1">
      <c r="A10" s="473" t="s">
        <v>98</v>
      </c>
      <c r="B10" s="474" t="s">
        <v>318</v>
      </c>
      <c r="C10" s="576">
        <v>99.24</v>
      </c>
      <c r="D10" s="576">
        <v>90.28</v>
      </c>
      <c r="E10" s="576">
        <v>83.68</v>
      </c>
      <c r="F10" s="576">
        <v>103.24</v>
      </c>
      <c r="G10" s="576"/>
    </row>
    <row r="11" spans="1:7" ht="36" customHeight="1">
      <c r="A11" s="473" t="s">
        <v>99</v>
      </c>
      <c r="B11" s="474" t="s">
        <v>319</v>
      </c>
      <c r="C11" s="576">
        <v>139.68</v>
      </c>
      <c r="D11" s="576">
        <v>109.98</v>
      </c>
      <c r="E11" s="576">
        <v>146.76</v>
      </c>
      <c r="F11" s="576">
        <v>169.51</v>
      </c>
      <c r="G11" s="576"/>
    </row>
    <row r="12" spans="1:7" ht="36" customHeight="1">
      <c r="A12" s="473" t="s">
        <v>101</v>
      </c>
      <c r="B12" s="474" t="s">
        <v>321</v>
      </c>
      <c r="C12" s="576">
        <v>114.67</v>
      </c>
      <c r="D12" s="576">
        <v>101.69</v>
      </c>
      <c r="E12" s="576">
        <v>116.07</v>
      </c>
      <c r="F12" s="576">
        <v>70.06</v>
      </c>
      <c r="G12" s="576"/>
    </row>
    <row r="13" spans="1:7" ht="36" customHeight="1">
      <c r="A13" s="473" t="s">
        <v>102</v>
      </c>
      <c r="B13" s="474" t="s">
        <v>322</v>
      </c>
      <c r="C13" s="576">
        <v>47.07</v>
      </c>
      <c r="D13" s="576">
        <v>130.33000000000001</v>
      </c>
      <c r="E13" s="576">
        <v>61.65</v>
      </c>
      <c r="F13" s="576">
        <v>91.45</v>
      </c>
      <c r="G13" s="576"/>
    </row>
    <row r="14" spans="1:7" ht="36" customHeight="1">
      <c r="A14" s="473" t="s">
        <v>103</v>
      </c>
      <c r="B14" s="474" t="s">
        <v>323</v>
      </c>
      <c r="C14" s="576">
        <v>259.75</v>
      </c>
      <c r="D14" s="576">
        <v>118.69</v>
      </c>
      <c r="E14" s="576">
        <v>319.33</v>
      </c>
      <c r="F14" s="576">
        <v>208.37</v>
      </c>
      <c r="G14" s="576"/>
    </row>
    <row r="15" spans="1:7" ht="36" customHeight="1">
      <c r="A15" s="680" t="s">
        <v>104</v>
      </c>
      <c r="B15" s="474" t="s">
        <v>324</v>
      </c>
      <c r="C15" s="576">
        <v>117.12</v>
      </c>
      <c r="D15" s="576">
        <v>107.39</v>
      </c>
      <c r="E15" s="576">
        <v>127.29</v>
      </c>
      <c r="F15" s="576">
        <v>110.27</v>
      </c>
      <c r="G15" s="576"/>
    </row>
    <row r="16" spans="1:7" ht="36" customHeight="1">
      <c r="A16" s="473" t="s">
        <v>105</v>
      </c>
      <c r="B16" s="474" t="s">
        <v>325</v>
      </c>
      <c r="C16" s="576">
        <v>69.83</v>
      </c>
      <c r="D16" s="576">
        <v>113.58</v>
      </c>
      <c r="E16" s="576">
        <v>77.72</v>
      </c>
      <c r="F16" s="576">
        <v>74.3</v>
      </c>
      <c r="G16" s="576"/>
    </row>
    <row r="17" spans="1:7" ht="36" customHeight="1">
      <c r="A17" s="473" t="s">
        <v>106</v>
      </c>
      <c r="B17" s="474" t="s">
        <v>326</v>
      </c>
      <c r="C17" s="576">
        <v>113.11</v>
      </c>
      <c r="D17" s="576">
        <v>93.21</v>
      </c>
      <c r="E17" s="576">
        <v>123.06</v>
      </c>
      <c r="F17" s="576">
        <v>125.05</v>
      </c>
      <c r="G17" s="576"/>
    </row>
    <row r="18" spans="1:7" ht="36" customHeight="1">
      <c r="A18" s="473" t="s">
        <v>108</v>
      </c>
      <c r="B18" s="474" t="s">
        <v>328</v>
      </c>
      <c r="C18" s="576">
        <v>81.349999999999994</v>
      </c>
      <c r="D18" s="576">
        <v>129.9</v>
      </c>
      <c r="E18" s="576">
        <v>137.80000000000001</v>
      </c>
      <c r="F18" s="576">
        <v>121.17</v>
      </c>
      <c r="G18" s="576"/>
    </row>
    <row r="19" spans="1:7" ht="36" customHeight="1">
      <c r="A19" s="680" t="s">
        <v>109</v>
      </c>
      <c r="B19" s="474" t="s">
        <v>329</v>
      </c>
      <c r="C19" s="576">
        <v>105.14</v>
      </c>
      <c r="D19" s="576">
        <v>108.94</v>
      </c>
      <c r="E19" s="576">
        <v>130.05000000000001</v>
      </c>
      <c r="F19" s="576">
        <v>120.54</v>
      </c>
      <c r="G19" s="576"/>
    </row>
    <row r="20" spans="1:7" ht="36" customHeight="1">
      <c r="A20" s="473" t="s">
        <v>110</v>
      </c>
      <c r="B20" s="474" t="s">
        <v>330</v>
      </c>
      <c r="C20" s="576">
        <v>113.13</v>
      </c>
      <c r="D20" s="576">
        <v>122.24</v>
      </c>
      <c r="E20" s="576">
        <v>113.14</v>
      </c>
      <c r="F20" s="576">
        <v>104.64</v>
      </c>
      <c r="G20" s="576"/>
    </row>
    <row r="21" spans="1:7" ht="36" customHeight="1">
      <c r="A21" s="473" t="s">
        <v>111</v>
      </c>
      <c r="B21" s="474" t="s">
        <v>331</v>
      </c>
      <c r="C21" s="576">
        <v>123.18</v>
      </c>
      <c r="D21" s="576">
        <v>112.66</v>
      </c>
      <c r="E21" s="576">
        <v>121.49</v>
      </c>
      <c r="F21" s="576">
        <v>104.9</v>
      </c>
      <c r="G21" s="576"/>
    </row>
    <row r="22" spans="1:7" ht="36" customHeight="1">
      <c r="A22" s="473" t="s">
        <v>112</v>
      </c>
      <c r="B22" s="474" t="s">
        <v>332</v>
      </c>
      <c r="C22" s="576">
        <v>97.01</v>
      </c>
      <c r="D22" s="576">
        <v>119.76</v>
      </c>
      <c r="E22" s="576">
        <v>119.83</v>
      </c>
      <c r="F22" s="576">
        <v>122.01</v>
      </c>
      <c r="G22" s="576"/>
    </row>
    <row r="23" spans="1:7" ht="36" customHeight="1">
      <c r="A23" s="473" t="s">
        <v>113</v>
      </c>
      <c r="B23" s="474" t="s">
        <v>333</v>
      </c>
      <c r="C23" s="576">
        <v>143.63</v>
      </c>
      <c r="D23" s="576">
        <v>96.24</v>
      </c>
      <c r="E23" s="576">
        <v>131.80000000000001</v>
      </c>
      <c r="F23" s="576">
        <v>99.68</v>
      </c>
      <c r="G23" s="576"/>
    </row>
  </sheetData>
  <mergeCells count="6">
    <mergeCell ref="A1:F1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9"/>
  <sheetViews>
    <sheetView workbookViewId="0">
      <selection activeCell="K10" sqref="K10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1.375" customWidth="1"/>
    <col min="5" max="5" width="10" style="358" customWidth="1"/>
    <col min="6" max="6" width="10.125" style="358" customWidth="1"/>
    <col min="7" max="8" width="12.5" style="358" customWidth="1"/>
  </cols>
  <sheetData>
    <row r="1" spans="1:13" s="246" customFormat="1" ht="24.95" customHeight="1">
      <c r="A1" s="777" t="s">
        <v>638</v>
      </c>
      <c r="B1" s="777"/>
      <c r="C1" s="777"/>
      <c r="D1" s="777"/>
      <c r="E1" s="777"/>
      <c r="F1" s="777"/>
      <c r="G1" s="777"/>
      <c r="H1" s="583"/>
    </row>
    <row r="2" spans="1:13" s="248" customFormat="1" ht="24.95" customHeight="1">
      <c r="A2" s="247"/>
      <c r="B2" s="247"/>
      <c r="C2" s="247"/>
      <c r="D2" s="247"/>
      <c r="E2" s="348"/>
      <c r="F2" s="348"/>
      <c r="G2" s="348"/>
      <c r="H2" s="348"/>
    </row>
    <row r="3" spans="1:13" s="248" customFormat="1" ht="24.95" customHeight="1">
      <c r="A3" s="833"/>
      <c r="B3" s="836" t="s">
        <v>356</v>
      </c>
      <c r="C3" s="838" t="s">
        <v>207</v>
      </c>
      <c r="D3" s="838" t="s">
        <v>276</v>
      </c>
      <c r="E3" s="835" t="s">
        <v>85</v>
      </c>
      <c r="F3" s="835"/>
      <c r="G3" s="835"/>
      <c r="H3" s="596"/>
    </row>
    <row r="4" spans="1:13" s="248" customFormat="1" ht="45.75" customHeight="1">
      <c r="A4" s="834"/>
      <c r="B4" s="837"/>
      <c r="C4" s="839"/>
      <c r="D4" s="839"/>
      <c r="E4" s="384" t="s">
        <v>357</v>
      </c>
      <c r="F4" s="385" t="s">
        <v>208</v>
      </c>
      <c r="G4" s="385" t="s">
        <v>358</v>
      </c>
      <c r="H4" s="596"/>
    </row>
    <row r="5" spans="1:13" s="199" customFormat="1" ht="39.75" customHeight="1">
      <c r="A5" s="250" t="s">
        <v>209</v>
      </c>
      <c r="B5" s="349">
        <v>839</v>
      </c>
      <c r="C5" s="350">
        <v>7818.0512132200001</v>
      </c>
      <c r="D5" s="350">
        <v>7156</v>
      </c>
      <c r="E5" s="351">
        <v>96.770472895040371</v>
      </c>
      <c r="F5" s="351">
        <v>111.32040815339614</v>
      </c>
      <c r="G5" s="351">
        <v>124.34404865334493</v>
      </c>
      <c r="H5" s="351"/>
      <c r="I5" s="352"/>
    </row>
    <row r="6" spans="1:13" s="199" customFormat="1" ht="24.95" customHeight="1">
      <c r="A6" s="250" t="s">
        <v>210</v>
      </c>
      <c r="B6" s="339">
        <v>0</v>
      </c>
      <c r="C6" s="339"/>
      <c r="D6" s="339"/>
      <c r="E6" s="339" t="s">
        <v>458</v>
      </c>
      <c r="F6" s="339" t="s">
        <v>458</v>
      </c>
      <c r="G6" s="339" t="s">
        <v>458</v>
      </c>
      <c r="H6" s="339"/>
      <c r="K6" s="252"/>
      <c r="L6" s="252"/>
    </row>
    <row r="7" spans="1:13" s="253" customFormat="1" ht="24.95" customHeight="1">
      <c r="A7" s="292" t="s">
        <v>211</v>
      </c>
      <c r="B7" s="339">
        <v>8</v>
      </c>
      <c r="C7" s="339">
        <v>19.899999999999999</v>
      </c>
      <c r="D7" s="339">
        <v>45</v>
      </c>
      <c r="E7" s="303">
        <v>266.66666666666669</v>
      </c>
      <c r="F7" s="303">
        <v>115.02890173410402</v>
      </c>
      <c r="G7" s="354">
        <v>281.25</v>
      </c>
      <c r="H7" s="354"/>
      <c r="I7" s="295"/>
    </row>
    <row r="8" spans="1:13" s="253" customFormat="1" ht="24.95" customHeight="1">
      <c r="A8" s="292" t="s">
        <v>0</v>
      </c>
      <c r="B8" s="765">
        <v>12</v>
      </c>
      <c r="C8" s="765">
        <v>317.899</v>
      </c>
      <c r="D8" s="339">
        <v>62</v>
      </c>
      <c r="E8" s="303">
        <v>200</v>
      </c>
      <c r="F8" s="303">
        <v>460.72318840579715</v>
      </c>
      <c r="G8" s="354">
        <v>229.62962962962962</v>
      </c>
      <c r="H8" s="354"/>
      <c r="I8" s="295"/>
      <c r="J8" s="355"/>
      <c r="K8" s="355"/>
      <c r="L8" s="355"/>
      <c r="M8" s="355"/>
    </row>
    <row r="9" spans="1:13" s="199" customFormat="1" ht="24.95" customHeight="1">
      <c r="A9" s="292" t="s">
        <v>212</v>
      </c>
      <c r="B9" s="766">
        <v>139</v>
      </c>
      <c r="C9" s="766">
        <v>1832.9205199999999</v>
      </c>
      <c r="D9" s="765">
        <v>3525</v>
      </c>
      <c r="E9" s="361">
        <v>86.875</v>
      </c>
      <c r="F9" s="361">
        <v>70.167695737963342</v>
      </c>
      <c r="G9" s="354">
        <v>150.31982942430704</v>
      </c>
      <c r="H9" s="354"/>
      <c r="I9" s="295"/>
      <c r="J9" s="356"/>
      <c r="K9" s="356"/>
      <c r="L9" s="238"/>
      <c r="M9" s="238"/>
    </row>
    <row r="10" spans="1:13" s="199" customFormat="1" ht="47.25" customHeight="1">
      <c r="A10" s="682" t="s">
        <v>213</v>
      </c>
      <c r="B10" s="767">
        <v>12</v>
      </c>
      <c r="C10" s="767">
        <v>95.69</v>
      </c>
      <c r="D10" s="770">
        <v>134</v>
      </c>
      <c r="E10" s="317">
        <v>109.09090909090909</v>
      </c>
      <c r="F10" s="317">
        <v>150.93059936908517</v>
      </c>
      <c r="G10" s="771">
        <v>343.58974358974359</v>
      </c>
      <c r="H10" s="340"/>
      <c r="I10" s="295"/>
      <c r="J10" s="355"/>
      <c r="K10" s="355"/>
    </row>
    <row r="11" spans="1:13" s="199" customFormat="1" ht="33" customHeight="1">
      <c r="A11" s="357" t="s">
        <v>115</v>
      </c>
      <c r="B11" s="767">
        <v>0</v>
      </c>
      <c r="C11" s="767">
        <v>0</v>
      </c>
      <c r="D11" s="767">
        <v>0</v>
      </c>
      <c r="E11" s="317" t="s">
        <v>458</v>
      </c>
      <c r="F11" s="317" t="s">
        <v>458</v>
      </c>
      <c r="G11" s="767" t="s">
        <v>458</v>
      </c>
      <c r="H11" s="339"/>
      <c r="I11" s="295"/>
      <c r="J11" s="355"/>
      <c r="K11" s="355"/>
    </row>
    <row r="12" spans="1:13" s="199" customFormat="1" ht="24.95" customHeight="1">
      <c r="A12" s="292" t="s">
        <v>214</v>
      </c>
      <c r="B12" s="770">
        <v>108</v>
      </c>
      <c r="C12" s="770">
        <v>1026.5822499999999</v>
      </c>
      <c r="D12" s="767">
        <v>495</v>
      </c>
      <c r="E12" s="256">
        <v>73.972602739726028</v>
      </c>
      <c r="F12" s="256">
        <v>89.566325189065893</v>
      </c>
      <c r="G12" s="768">
        <v>74.436090225563902</v>
      </c>
      <c r="H12" s="354"/>
      <c r="I12" s="295"/>
      <c r="J12" s="355"/>
      <c r="K12" s="355"/>
    </row>
    <row r="13" spans="1:13" s="199" customFormat="1" ht="43.5" customHeight="1">
      <c r="A13" s="357" t="s">
        <v>277</v>
      </c>
      <c r="B13" s="770">
        <v>324</v>
      </c>
      <c r="C13" s="770">
        <v>1683.0242222209999</v>
      </c>
      <c r="D13" s="770">
        <v>1530</v>
      </c>
      <c r="E13" s="256">
        <v>112.89198606271776</v>
      </c>
      <c r="F13" s="256">
        <v>107.41599355217865</v>
      </c>
      <c r="G13" s="771">
        <v>120.09419152276296</v>
      </c>
      <c r="H13" s="340"/>
      <c r="I13" s="295"/>
      <c r="J13" s="353"/>
      <c r="K13" s="353"/>
      <c r="L13" s="353"/>
      <c r="M13" s="353"/>
    </row>
    <row r="14" spans="1:13" s="199" customFormat="1" ht="24.95" customHeight="1">
      <c r="A14" s="292" t="s">
        <v>215</v>
      </c>
      <c r="B14" s="770">
        <v>48</v>
      </c>
      <c r="C14" s="770">
        <v>229.100221</v>
      </c>
      <c r="D14" s="770">
        <v>215</v>
      </c>
      <c r="E14" s="256">
        <v>102.1276595744681</v>
      </c>
      <c r="F14" s="256">
        <v>95.035517364395105</v>
      </c>
      <c r="G14" s="771">
        <v>94.713656387665196</v>
      </c>
      <c r="H14" s="340"/>
      <c r="I14" s="295"/>
      <c r="J14" s="238"/>
      <c r="K14" s="238"/>
      <c r="L14" s="238"/>
      <c r="M14" s="238"/>
    </row>
    <row r="15" spans="1:13" s="199" customFormat="1" ht="24.95" customHeight="1">
      <c r="A15" s="292" t="s">
        <v>216</v>
      </c>
      <c r="B15" s="770">
        <v>25</v>
      </c>
      <c r="C15" s="770">
        <v>602.22</v>
      </c>
      <c r="D15" s="770">
        <v>121</v>
      </c>
      <c r="E15" s="256">
        <v>119.04761904761905</v>
      </c>
      <c r="F15" s="256">
        <v>248.35162323173512</v>
      </c>
      <c r="G15" s="771">
        <v>108.03571428571428</v>
      </c>
      <c r="H15" s="340"/>
      <c r="I15" s="295"/>
    </row>
    <row r="16" spans="1:13" s="199" customFormat="1" ht="24.95" customHeight="1">
      <c r="A16" s="254" t="s">
        <v>217</v>
      </c>
      <c r="B16" s="770">
        <v>12</v>
      </c>
      <c r="C16" s="770">
        <v>277.92699999899997</v>
      </c>
      <c r="D16" s="770">
        <v>95</v>
      </c>
      <c r="E16" s="317">
        <v>120</v>
      </c>
      <c r="F16" s="317">
        <v>891.07726835203584</v>
      </c>
      <c r="G16" s="771">
        <v>113.0952380952381</v>
      </c>
      <c r="H16" s="340"/>
      <c r="I16" s="295"/>
    </row>
    <row r="17" spans="1:11" s="199" customFormat="1" ht="37.5" customHeight="1">
      <c r="A17" s="254" t="s">
        <v>218</v>
      </c>
      <c r="B17" s="767">
        <v>2</v>
      </c>
      <c r="C17" s="767">
        <v>5.3</v>
      </c>
      <c r="D17" s="770">
        <v>8</v>
      </c>
      <c r="E17" s="317">
        <v>66.666666666666671</v>
      </c>
      <c r="F17" s="317">
        <v>24.537037037037035</v>
      </c>
      <c r="G17" s="768">
        <v>36.363636363636367</v>
      </c>
      <c r="H17" s="354"/>
      <c r="I17" s="295"/>
    </row>
    <row r="18" spans="1:11" s="199" customFormat="1" ht="27.75" customHeight="1">
      <c r="A18" s="292" t="s">
        <v>219</v>
      </c>
      <c r="B18" s="770">
        <v>17</v>
      </c>
      <c r="C18" s="770">
        <v>1014.6</v>
      </c>
      <c r="D18" s="767">
        <v>114</v>
      </c>
      <c r="E18" s="256">
        <v>170</v>
      </c>
      <c r="F18" s="256">
        <v>235.73420074349445</v>
      </c>
      <c r="G18" s="768">
        <v>132.55813953488374</v>
      </c>
      <c r="H18" s="354"/>
      <c r="I18" s="295"/>
    </row>
    <row r="19" spans="1:11" s="199" customFormat="1" ht="30" customHeight="1">
      <c r="A19" s="254" t="s">
        <v>220</v>
      </c>
      <c r="B19" s="770">
        <v>44</v>
      </c>
      <c r="C19" s="770">
        <v>200.7</v>
      </c>
      <c r="D19" s="770">
        <v>405</v>
      </c>
      <c r="E19" s="256">
        <v>64.705882352941174</v>
      </c>
      <c r="F19" s="256">
        <v>68.676430331234599</v>
      </c>
      <c r="G19" s="771">
        <v>99.508599508599502</v>
      </c>
      <c r="H19" s="340"/>
      <c r="I19" s="295"/>
    </row>
    <row r="20" spans="1:11" s="199" customFormat="1" ht="24.95" customHeight="1">
      <c r="A20" s="254" t="s">
        <v>221</v>
      </c>
      <c r="B20" s="770">
        <v>44</v>
      </c>
      <c r="C20" s="770">
        <v>192.4</v>
      </c>
      <c r="D20" s="770">
        <v>180</v>
      </c>
      <c r="E20" s="256">
        <v>112.82051282051282</v>
      </c>
      <c r="F20" s="256">
        <v>156.19418736807924</v>
      </c>
      <c r="G20" s="771">
        <v>84.905660377358487</v>
      </c>
      <c r="H20" s="340"/>
      <c r="I20" s="295"/>
    </row>
    <row r="21" spans="1:11" s="199" customFormat="1" ht="24.95" customHeight="1">
      <c r="A21" s="254" t="s">
        <v>222</v>
      </c>
      <c r="B21" s="770">
        <v>27</v>
      </c>
      <c r="C21" s="770">
        <v>132.65</v>
      </c>
      <c r="D21" s="770">
        <v>145</v>
      </c>
      <c r="E21" s="256">
        <v>69.230769230769226</v>
      </c>
      <c r="F21" s="256">
        <v>100.5274565378844</v>
      </c>
      <c r="G21" s="771">
        <v>96.026490066225165</v>
      </c>
      <c r="H21" s="340"/>
      <c r="I21" s="295"/>
    </row>
    <row r="22" spans="1:11" s="199" customFormat="1" ht="24.95" customHeight="1">
      <c r="A22" s="292" t="s">
        <v>223</v>
      </c>
      <c r="B22" s="767">
        <v>3</v>
      </c>
      <c r="C22" s="767">
        <v>32.002000000000002</v>
      </c>
      <c r="D22" s="770">
        <v>21</v>
      </c>
      <c r="E22" s="317">
        <v>100</v>
      </c>
      <c r="F22" s="317">
        <v>1391.3913043478262</v>
      </c>
      <c r="G22" s="771">
        <v>161.53846153846152</v>
      </c>
      <c r="H22" s="340"/>
      <c r="I22" s="295"/>
    </row>
    <row r="23" spans="1:11" s="199" customFormat="1" ht="24.95" customHeight="1">
      <c r="A23" s="254" t="s">
        <v>224</v>
      </c>
      <c r="B23" s="769">
        <v>8</v>
      </c>
      <c r="C23" s="769">
        <v>20.268000000000001</v>
      </c>
      <c r="D23" s="767">
        <v>32</v>
      </c>
      <c r="E23" s="317">
        <v>88.888888888888886</v>
      </c>
      <c r="F23" s="317">
        <v>93.833333333333329</v>
      </c>
      <c r="G23" s="768">
        <v>66.666666666666671</v>
      </c>
      <c r="H23" s="354"/>
      <c r="I23" s="295"/>
    </row>
    <row r="24" spans="1:11" s="199" customFormat="1" ht="24.95" customHeight="1">
      <c r="A24" s="254" t="s">
        <v>225</v>
      </c>
      <c r="B24" s="767">
        <v>6</v>
      </c>
      <c r="C24" s="767">
        <v>134.86799999999999</v>
      </c>
      <c r="D24" s="767">
        <v>29</v>
      </c>
      <c r="E24" s="317">
        <v>120</v>
      </c>
      <c r="F24" s="317">
        <v>1335.3267326732673</v>
      </c>
      <c r="G24" s="768">
        <v>107.4074074074074</v>
      </c>
      <c r="H24" s="354"/>
      <c r="I24" s="295"/>
    </row>
    <row r="25" spans="1:11" s="249" customFormat="1" ht="36" customHeight="1">
      <c r="A25" s="291" t="s">
        <v>226</v>
      </c>
      <c r="B25" s="772">
        <v>745</v>
      </c>
      <c r="C25" s="767"/>
      <c r="D25" s="767"/>
      <c r="E25" s="773">
        <v>126.70068027210884</v>
      </c>
      <c r="F25" s="767"/>
      <c r="G25" s="767"/>
      <c r="H25" s="339"/>
      <c r="I25" s="295"/>
      <c r="J25" s="257"/>
      <c r="K25" s="373"/>
    </row>
    <row r="26" spans="1:11" s="249" customFormat="1" ht="38.25" customHeight="1">
      <c r="A26" s="291" t="s">
        <v>227</v>
      </c>
      <c r="B26" s="772">
        <v>106</v>
      </c>
      <c r="C26" s="767"/>
      <c r="D26" s="767"/>
      <c r="E26" s="773">
        <v>135.89743589743588</v>
      </c>
      <c r="F26" s="767"/>
      <c r="G26" s="767"/>
      <c r="H26" s="339"/>
      <c r="I26" s="295"/>
      <c r="J26" s="659"/>
    </row>
    <row r="27" spans="1:11" s="255" customFormat="1" ht="24.95" customHeight="1">
      <c r="A27" s="291" t="s">
        <v>228</v>
      </c>
      <c r="B27" s="772">
        <v>248</v>
      </c>
      <c r="C27" s="767"/>
      <c r="D27" s="767"/>
      <c r="E27" s="773">
        <v>100.40485829959513</v>
      </c>
      <c r="F27" s="767"/>
      <c r="G27" s="767"/>
      <c r="H27" s="339"/>
      <c r="I27" s="295"/>
      <c r="J27" s="294"/>
      <c r="K27" s="294"/>
    </row>
    <row r="28" spans="1:11" ht="24.95" customHeight="1">
      <c r="C28" s="293"/>
      <c r="D28" s="293"/>
    </row>
    <row r="29" spans="1:11" ht="24.95" customHeight="1">
      <c r="A29" s="275" t="s">
        <v>597</v>
      </c>
      <c r="B29" s="274"/>
      <c r="C29" s="274"/>
      <c r="D29" s="274"/>
      <c r="E29" s="359"/>
      <c r="F29" s="359"/>
      <c r="G29" s="359"/>
      <c r="H29" s="359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25"/>
  <sheetViews>
    <sheetView workbookViewId="0">
      <selection activeCell="J17" sqref="J17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7" width="14.75" customWidth="1"/>
    <col min="9" max="10" width="10.125" bestFit="1" customWidth="1"/>
  </cols>
  <sheetData>
    <row r="2" spans="1:11" ht="16.5">
      <c r="A2" s="841" t="s">
        <v>639</v>
      </c>
      <c r="B2" s="841"/>
      <c r="C2" s="841"/>
      <c r="D2" s="841"/>
      <c r="E2" s="841"/>
      <c r="F2" s="841"/>
      <c r="G2" s="841"/>
    </row>
    <row r="3" spans="1:11">
      <c r="A3" s="842"/>
      <c r="B3" s="842"/>
      <c r="C3" s="842"/>
      <c r="D3" s="842"/>
      <c r="E3" s="842"/>
      <c r="F3" s="842"/>
      <c r="G3" s="842"/>
    </row>
    <row r="4" spans="1:11">
      <c r="A4" s="106"/>
      <c r="B4" s="106"/>
      <c r="C4" s="106"/>
      <c r="D4" s="106"/>
      <c r="E4" s="106"/>
      <c r="F4" s="106"/>
      <c r="G4" s="107"/>
    </row>
    <row r="5" spans="1:11">
      <c r="A5" s="200"/>
      <c r="B5" s="199"/>
      <c r="C5" s="199"/>
      <c r="D5" s="199"/>
      <c r="E5" s="199"/>
      <c r="F5" s="843" t="s">
        <v>360</v>
      </c>
      <c r="G5" s="843"/>
    </row>
    <row r="6" spans="1:11">
      <c r="A6" s="386"/>
      <c r="B6" s="387"/>
      <c r="C6" s="388" t="s">
        <v>2</v>
      </c>
      <c r="D6" s="388" t="s">
        <v>8</v>
      </c>
      <c r="E6" s="388" t="s">
        <v>359</v>
      </c>
      <c r="F6" s="389" t="s">
        <v>583</v>
      </c>
      <c r="G6" s="389" t="s">
        <v>599</v>
      </c>
    </row>
    <row r="7" spans="1:11">
      <c r="A7" s="386"/>
      <c r="B7" s="386"/>
      <c r="C7" s="390" t="s">
        <v>58</v>
      </c>
      <c r="D7" s="390" t="s">
        <v>598</v>
      </c>
      <c r="E7" s="390" t="s">
        <v>599</v>
      </c>
      <c r="F7" s="391" t="s">
        <v>309</v>
      </c>
      <c r="G7" s="391" t="s">
        <v>309</v>
      </c>
    </row>
    <row r="8" spans="1:11">
      <c r="A8" s="386"/>
      <c r="B8" s="386"/>
      <c r="C8" s="390" t="s">
        <v>10</v>
      </c>
      <c r="D8" s="390" t="s">
        <v>10</v>
      </c>
      <c r="E8" s="390" t="s">
        <v>255</v>
      </c>
      <c r="F8" s="391" t="s">
        <v>4</v>
      </c>
      <c r="G8" s="391" t="s">
        <v>4</v>
      </c>
    </row>
    <row r="9" spans="1:11">
      <c r="A9" s="386"/>
      <c r="B9" s="386"/>
      <c r="C9" s="392">
        <v>2024</v>
      </c>
      <c r="D9" s="392">
        <v>2024</v>
      </c>
      <c r="E9" s="392">
        <v>2024</v>
      </c>
      <c r="F9" s="393" t="s">
        <v>5</v>
      </c>
      <c r="G9" s="393" t="s">
        <v>5</v>
      </c>
    </row>
    <row r="10" spans="1:11">
      <c r="A10" s="386"/>
      <c r="B10" s="386"/>
      <c r="C10" s="394"/>
      <c r="D10" s="394"/>
      <c r="E10" s="394"/>
      <c r="F10" s="395" t="s">
        <v>34</v>
      </c>
      <c r="G10" s="395" t="s">
        <v>34</v>
      </c>
    </row>
    <row r="11" spans="1:11">
      <c r="A11" s="399"/>
      <c r="B11" s="386"/>
      <c r="C11" s="584"/>
      <c r="D11" s="584"/>
      <c r="E11" s="584"/>
      <c r="F11" s="584"/>
      <c r="G11" s="386"/>
    </row>
    <row r="12" spans="1:11">
      <c r="A12" s="396"/>
      <c r="B12" s="397" t="s">
        <v>1</v>
      </c>
      <c r="C12" s="398">
        <v>6611073.9699999997</v>
      </c>
      <c r="D12" s="398">
        <v>6667675.8300000001</v>
      </c>
      <c r="E12" s="398">
        <v>44346845.136348762</v>
      </c>
      <c r="F12" s="597">
        <v>110.36157891602319</v>
      </c>
      <c r="G12" s="597">
        <v>107.34992069972894</v>
      </c>
      <c r="I12" s="585"/>
    </row>
    <row r="13" spans="1:11">
      <c r="A13" s="399"/>
      <c r="B13" s="386" t="s">
        <v>200</v>
      </c>
      <c r="C13" s="400">
        <v>5266516.6099999994</v>
      </c>
      <c r="D13" s="400">
        <v>5396394.5199999996</v>
      </c>
      <c r="E13" s="400">
        <v>35927186.315620616</v>
      </c>
      <c r="F13" s="598">
        <v>109.04004113218529</v>
      </c>
      <c r="G13" s="598">
        <v>106.2315573576914</v>
      </c>
      <c r="H13" s="586"/>
      <c r="I13" s="586"/>
      <c r="J13" s="586"/>
    </row>
    <row r="14" spans="1:11">
      <c r="A14" s="401"/>
      <c r="B14" s="402" t="s">
        <v>44</v>
      </c>
      <c r="C14" s="400">
        <v>69598.42</v>
      </c>
      <c r="D14" s="400">
        <v>63500</v>
      </c>
      <c r="E14" s="400">
        <v>398673.64999999997</v>
      </c>
      <c r="F14" s="598">
        <v>112.64973851012577</v>
      </c>
      <c r="G14" s="598">
        <v>114.43701892175106</v>
      </c>
    </row>
    <row r="15" spans="1:11">
      <c r="A15" s="401"/>
      <c r="B15" s="402" t="s">
        <v>45</v>
      </c>
      <c r="C15" s="400">
        <v>555622.81000000006</v>
      </c>
      <c r="D15" s="400">
        <v>518630.53</v>
      </c>
      <c r="E15" s="400">
        <v>3533084.95</v>
      </c>
      <c r="F15" s="598">
        <v>109.95960900194783</v>
      </c>
      <c r="G15" s="598">
        <v>108.13634685322639</v>
      </c>
      <c r="I15" s="586"/>
      <c r="J15" s="586"/>
      <c r="K15" s="586"/>
    </row>
    <row r="16" spans="1:11">
      <c r="A16" s="399"/>
      <c r="B16" s="386" t="s">
        <v>52</v>
      </c>
      <c r="C16" s="403">
        <v>111785.35</v>
      </c>
      <c r="D16" s="403">
        <v>72075.95</v>
      </c>
      <c r="E16" s="403">
        <v>306290.48000000004</v>
      </c>
      <c r="F16" s="598">
        <v>282.3692964636756</v>
      </c>
      <c r="G16" s="598">
        <v>205.41267858019441</v>
      </c>
    </row>
    <row r="17" spans="1:7">
      <c r="A17" s="399"/>
      <c r="B17" s="386" t="s">
        <v>53</v>
      </c>
      <c r="C17" s="400">
        <v>607550.78000000014</v>
      </c>
      <c r="D17" s="400">
        <v>617074.82999999996</v>
      </c>
      <c r="E17" s="400">
        <v>4181609.7407281459</v>
      </c>
      <c r="F17" s="598">
        <v>114.46153881660474</v>
      </c>
      <c r="G17" s="598">
        <v>112.22419635666189</v>
      </c>
    </row>
    <row r="18" spans="1:7">
      <c r="A18" s="399"/>
      <c r="B18" s="386"/>
      <c r="C18" s="400"/>
      <c r="D18" s="400"/>
      <c r="E18" s="400"/>
      <c r="F18" s="400"/>
      <c r="G18" s="386"/>
    </row>
    <row r="19" spans="1:7" ht="18.75">
      <c r="A19" s="840" t="s">
        <v>256</v>
      </c>
      <c r="B19" s="840"/>
      <c r="C19" s="840"/>
      <c r="D19" s="840"/>
      <c r="E19" s="840"/>
      <c r="F19" s="840"/>
      <c r="G19" s="840"/>
    </row>
    <row r="20" spans="1:7">
      <c r="B20" s="587" t="s">
        <v>1</v>
      </c>
      <c r="C20" s="588">
        <f>SUM(C21:C25)</f>
        <v>100.00000000000001</v>
      </c>
      <c r="D20" s="588">
        <f t="shared" ref="D20:E20" si="0">SUM(D21:D25)</f>
        <v>100</v>
      </c>
      <c r="E20" s="588">
        <f t="shared" si="0"/>
        <v>100</v>
      </c>
      <c r="F20" s="588">
        <v>0</v>
      </c>
      <c r="G20" s="588">
        <v>0</v>
      </c>
    </row>
    <row r="21" spans="1:7">
      <c r="A21" s="204"/>
      <c r="B21" s="203" t="s">
        <v>200</v>
      </c>
      <c r="C21" s="238">
        <f>C13/C$12%</f>
        <v>79.662043321533133</v>
      </c>
      <c r="D21" s="238">
        <f t="shared" ref="D21" si="1">D13/D$12%</f>
        <v>80.933666506699367</v>
      </c>
      <c r="E21" s="238">
        <f>E13/E$12%</f>
        <v>81.01407485731832</v>
      </c>
      <c r="F21" s="238">
        <v>0</v>
      </c>
      <c r="G21" s="238">
        <v>0</v>
      </c>
    </row>
    <row r="22" spans="1:7">
      <c r="A22" s="589"/>
      <c r="B22" s="590" t="s">
        <v>44</v>
      </c>
      <c r="C22" s="238">
        <f t="shared" ref="C22:D25" si="2">C14/C$12%</f>
        <v>1.0527551244446296</v>
      </c>
      <c r="D22" s="238">
        <f t="shared" si="2"/>
        <v>0.95235583761125953</v>
      </c>
      <c r="E22" s="238">
        <f>E14/E$12%</f>
        <v>0.89898988028176163</v>
      </c>
      <c r="F22" s="238">
        <v>0</v>
      </c>
      <c r="G22" s="238">
        <v>0</v>
      </c>
    </row>
    <row r="23" spans="1:7">
      <c r="A23" s="589"/>
      <c r="B23" s="590" t="s">
        <v>45</v>
      </c>
      <c r="C23" s="238">
        <f t="shared" si="2"/>
        <v>8.4044258545786636</v>
      </c>
      <c r="D23" s="238">
        <f t="shared" si="2"/>
        <v>7.7782805166759283</v>
      </c>
      <c r="E23" s="238">
        <f>E15/E$12%</f>
        <v>7.9669364058191308</v>
      </c>
      <c r="F23" s="238">
        <v>0</v>
      </c>
      <c r="G23" s="238">
        <v>0</v>
      </c>
    </row>
    <row r="24" spans="1:7">
      <c r="A24" s="204"/>
      <c r="B24" s="203" t="s">
        <v>52</v>
      </c>
      <c r="C24" s="238">
        <f t="shared" si="2"/>
        <v>1.6908803396734648</v>
      </c>
      <c r="D24" s="238">
        <f t="shared" si="2"/>
        <v>1.0809756178563348</v>
      </c>
      <c r="E24" s="238">
        <f>E16/E$12%</f>
        <v>0.69067028118523344</v>
      </c>
      <c r="F24" s="238">
        <v>0</v>
      </c>
      <c r="G24" s="238">
        <v>0</v>
      </c>
    </row>
    <row r="25" spans="1:7">
      <c r="A25" s="204"/>
      <c r="B25" s="203" t="s">
        <v>53</v>
      </c>
      <c r="C25" s="238">
        <f t="shared" si="2"/>
        <v>9.1898953597701194</v>
      </c>
      <c r="D25" s="238">
        <f t="shared" si="2"/>
        <v>9.2547215211570943</v>
      </c>
      <c r="E25" s="238">
        <f>E17/E$12%</f>
        <v>9.4293285753955516</v>
      </c>
      <c r="F25" s="238">
        <v>0</v>
      </c>
      <c r="G25" s="238">
        <v>0</v>
      </c>
    </row>
  </sheetData>
  <mergeCells count="4">
    <mergeCell ref="A19:G19"/>
    <mergeCell ref="A2:G2"/>
    <mergeCell ref="A3:G3"/>
    <mergeCell ref="F5:G5"/>
  </mergeCells>
  <pageMargins left="1.1811023622047245" right="0.78740157480314965" top="0.78740157480314965" bottom="0.78740157480314965" header="0" footer="0"/>
  <pageSetup paperSize="9" scale="59" fitToHeight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0"/>
  <sheetViews>
    <sheetView topLeftCell="A4" workbookViewId="0">
      <selection activeCell="C9" sqref="C9:G20"/>
    </sheetView>
  </sheetViews>
  <sheetFormatPr defaultColWidth="7" defaultRowHeight="15.75"/>
  <cols>
    <col min="1" max="1" width="2.625" style="107" customWidth="1"/>
    <col min="2" max="2" width="28.625" style="107" customWidth="1"/>
    <col min="3" max="3" width="9.125" style="107" customWidth="1"/>
    <col min="4" max="4" width="9.625" style="107" customWidth="1"/>
    <col min="5" max="5" width="10.625" style="107" customWidth="1"/>
    <col min="6" max="7" width="12.625" style="107" customWidth="1"/>
    <col min="8" max="8" width="11.75" style="107" customWidth="1"/>
    <col min="9" max="9" width="16.75" style="107" customWidth="1"/>
    <col min="10" max="10" width="15.25" style="107" customWidth="1"/>
    <col min="11" max="11" width="9.25" style="107" customWidth="1"/>
    <col min="12" max="12" width="7.375" style="107" bestFit="1" customWidth="1"/>
    <col min="13" max="16384" width="7" style="107"/>
  </cols>
  <sheetData>
    <row r="1" spans="1:7" ht="27" customHeight="1">
      <c r="A1" s="845" t="s">
        <v>640</v>
      </c>
      <c r="B1" s="845"/>
      <c r="C1" s="845"/>
      <c r="D1" s="845"/>
      <c r="E1" s="845"/>
      <c r="F1" s="845"/>
      <c r="G1" s="845"/>
    </row>
    <row r="2" spans="1:7" ht="15" customHeight="1">
      <c r="A2" s="57"/>
      <c r="B2" s="106"/>
      <c r="C2" s="106"/>
      <c r="D2" s="106"/>
      <c r="E2" s="106"/>
    </row>
    <row r="3" spans="1:7" ht="15" customHeight="1">
      <c r="A3" s="109"/>
      <c r="B3" s="109"/>
      <c r="G3" s="110" t="s">
        <v>46</v>
      </c>
    </row>
    <row r="4" spans="1:7" customFormat="1" ht="41.25" customHeight="1">
      <c r="A4" s="107"/>
      <c r="B4" s="404"/>
      <c r="C4" s="846" t="s">
        <v>600</v>
      </c>
      <c r="D4" s="846" t="s">
        <v>601</v>
      </c>
      <c r="E4" s="846" t="s">
        <v>602</v>
      </c>
      <c r="F4" s="846" t="s">
        <v>603</v>
      </c>
      <c r="G4" s="846" t="s">
        <v>604</v>
      </c>
    </row>
    <row r="5" spans="1:7" customFormat="1" ht="27.75" customHeight="1">
      <c r="A5" s="107"/>
      <c r="B5" s="107"/>
      <c r="C5" s="847"/>
      <c r="D5" s="847"/>
      <c r="E5" s="847"/>
      <c r="F5" s="847"/>
      <c r="G5" s="847"/>
    </row>
    <row r="6" spans="1:7" customFormat="1" ht="27.75" customHeight="1">
      <c r="A6" s="107"/>
      <c r="B6" s="107"/>
      <c r="C6" s="405"/>
      <c r="D6" s="405"/>
      <c r="E6" s="405"/>
      <c r="F6" s="405"/>
      <c r="G6" s="405"/>
    </row>
    <row r="7" spans="1:7" customFormat="1">
      <c r="A7" s="844" t="s">
        <v>1</v>
      </c>
      <c r="B7" s="844"/>
      <c r="C7" s="362">
        <v>5266516.6100000003</v>
      </c>
      <c r="D7" s="362">
        <v>5396394.5199999996</v>
      </c>
      <c r="E7" s="362">
        <v>35927186.200000003</v>
      </c>
      <c r="F7" s="363">
        <v>109.04</v>
      </c>
      <c r="G7" s="363">
        <v>106.2315</v>
      </c>
    </row>
    <row r="8" spans="1:7" customFormat="1">
      <c r="A8" s="114" t="s">
        <v>41</v>
      </c>
      <c r="B8" s="105"/>
      <c r="C8" s="364"/>
      <c r="D8" s="364"/>
      <c r="E8" s="364"/>
      <c r="F8" s="364"/>
      <c r="G8" s="364"/>
    </row>
    <row r="9" spans="1:7" customFormat="1">
      <c r="A9" s="115"/>
      <c r="B9" s="116" t="s">
        <v>42</v>
      </c>
      <c r="C9" s="365">
        <v>1200429.72</v>
      </c>
      <c r="D9" s="365">
        <v>1225126.9099999999</v>
      </c>
      <c r="E9" s="365">
        <v>8132054.2800000003</v>
      </c>
      <c r="F9" s="366">
        <v>126.46129999999999</v>
      </c>
      <c r="G9" s="366">
        <v>121.4084</v>
      </c>
    </row>
    <row r="10" spans="1:7" customFormat="1">
      <c r="A10" s="113"/>
      <c r="B10" s="116" t="s">
        <v>43</v>
      </c>
      <c r="C10" s="365">
        <v>276255.28999999998</v>
      </c>
      <c r="D10" s="365">
        <v>291251.69</v>
      </c>
      <c r="E10" s="365">
        <v>1938352</v>
      </c>
      <c r="F10" s="366">
        <v>128.584</v>
      </c>
      <c r="G10" s="366">
        <v>133.4145</v>
      </c>
    </row>
    <row r="11" spans="1:7" customFormat="1" ht="31.5">
      <c r="A11" s="113"/>
      <c r="B11" s="117" t="s">
        <v>135</v>
      </c>
      <c r="C11" s="365">
        <v>667468.76</v>
      </c>
      <c r="D11" s="365">
        <v>693296.36</v>
      </c>
      <c r="E11" s="365">
        <v>4364237.34</v>
      </c>
      <c r="F11" s="366">
        <v>130.42779999999999</v>
      </c>
      <c r="G11" s="366">
        <v>115.6146</v>
      </c>
    </row>
    <row r="12" spans="1:7" customFormat="1">
      <c r="A12" s="113"/>
      <c r="B12" s="116" t="s">
        <v>127</v>
      </c>
      <c r="C12" s="365">
        <v>56231.33</v>
      </c>
      <c r="D12" s="365">
        <v>57441.71</v>
      </c>
      <c r="E12" s="365">
        <v>386487.41</v>
      </c>
      <c r="F12" s="366">
        <v>138.5155</v>
      </c>
      <c r="G12" s="366">
        <v>135.71889999999999</v>
      </c>
    </row>
    <row r="13" spans="1:7" customFormat="1">
      <c r="A13" s="113"/>
      <c r="B13" s="116" t="s">
        <v>128</v>
      </c>
      <c r="C13" s="365">
        <v>1360633.7</v>
      </c>
      <c r="D13" s="365">
        <v>1373382.08</v>
      </c>
      <c r="E13" s="365">
        <v>9360825.7599999998</v>
      </c>
      <c r="F13" s="366">
        <v>93.952699999999993</v>
      </c>
      <c r="G13" s="366">
        <v>91.335700000000003</v>
      </c>
    </row>
    <row r="14" spans="1:7" customFormat="1">
      <c r="A14" s="107"/>
      <c r="B14" s="116" t="s">
        <v>129</v>
      </c>
      <c r="C14" s="365">
        <v>290231.36</v>
      </c>
      <c r="D14" s="365">
        <v>298080.21000000002</v>
      </c>
      <c r="E14" s="365">
        <v>1976802.16</v>
      </c>
      <c r="F14" s="366">
        <v>81.399299999999997</v>
      </c>
      <c r="G14" s="366">
        <v>86.108500000000006</v>
      </c>
    </row>
    <row r="15" spans="1:7" customFormat="1" ht="31.5">
      <c r="A15" s="107"/>
      <c r="B15" s="117" t="s">
        <v>130</v>
      </c>
      <c r="C15" s="365">
        <v>320677.03999999998</v>
      </c>
      <c r="D15" s="365">
        <v>333059.59999999998</v>
      </c>
      <c r="E15" s="365">
        <v>2221677.4900000002</v>
      </c>
      <c r="F15" s="366">
        <v>108.2769</v>
      </c>
      <c r="G15" s="366">
        <v>116.11490000000001</v>
      </c>
    </row>
    <row r="16" spans="1:7" customFormat="1">
      <c r="A16" s="107"/>
      <c r="B16" s="116" t="s">
        <v>131</v>
      </c>
      <c r="C16" s="365">
        <v>553784.28</v>
      </c>
      <c r="D16" s="365">
        <v>577556.54</v>
      </c>
      <c r="E16" s="365">
        <v>3728428.67</v>
      </c>
      <c r="F16" s="366">
        <v>107.0137</v>
      </c>
      <c r="G16" s="366">
        <v>100.1497</v>
      </c>
    </row>
    <row r="17" spans="1:7" customFormat="1">
      <c r="A17" s="107"/>
      <c r="B17" s="116" t="s">
        <v>132</v>
      </c>
      <c r="C17" s="365">
        <v>269799.96999999997</v>
      </c>
      <c r="D17" s="365">
        <v>272935.84999999998</v>
      </c>
      <c r="E17" s="365">
        <v>1813285.57</v>
      </c>
      <c r="F17" s="366">
        <v>120.661</v>
      </c>
      <c r="G17" s="366">
        <v>122.32080000000001</v>
      </c>
    </row>
    <row r="18" spans="1:7" customFormat="1">
      <c r="A18" s="107"/>
      <c r="B18" s="117" t="s">
        <v>133</v>
      </c>
      <c r="C18" s="365">
        <v>43168.71</v>
      </c>
      <c r="D18" s="365">
        <v>40649.58</v>
      </c>
      <c r="E18" s="365">
        <v>366759.6</v>
      </c>
      <c r="F18" s="366">
        <v>103.31</v>
      </c>
      <c r="G18" s="366">
        <v>134.00720000000001</v>
      </c>
    </row>
    <row r="19" spans="1:7" customFormat="1">
      <c r="A19" s="107"/>
      <c r="B19" s="19" t="s">
        <v>134</v>
      </c>
      <c r="C19" s="365">
        <v>116803.67</v>
      </c>
      <c r="D19" s="365">
        <v>119187.57</v>
      </c>
      <c r="E19" s="365">
        <v>826972.68</v>
      </c>
      <c r="F19" s="366">
        <v>94.915400000000005</v>
      </c>
      <c r="G19" s="366">
        <v>88.928600000000003</v>
      </c>
    </row>
    <row r="20" spans="1:7" customFormat="1" ht="47.25">
      <c r="A20" s="107"/>
      <c r="B20" s="101" t="s">
        <v>199</v>
      </c>
      <c r="C20" s="365">
        <v>111032.78</v>
      </c>
      <c r="D20" s="365">
        <v>114426.42</v>
      </c>
      <c r="E20" s="365">
        <v>811303.24</v>
      </c>
      <c r="F20" s="366">
        <v>100.1129</v>
      </c>
      <c r="G20" s="366">
        <v>109.2813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7" firstPageNumber="1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38"/>
  <sheetViews>
    <sheetView workbookViewId="0">
      <selection activeCell="R8" sqref="R8"/>
    </sheetView>
  </sheetViews>
  <sheetFormatPr defaultColWidth="7" defaultRowHeight="15.75"/>
  <cols>
    <col min="1" max="1" width="1.75" style="107" customWidth="1"/>
    <col min="2" max="2" width="33.625" style="107" customWidth="1"/>
    <col min="3" max="3" width="11.25" style="107" customWidth="1"/>
    <col min="4" max="4" width="11.375" style="107" customWidth="1"/>
    <col min="5" max="5" width="12.25" style="107" customWidth="1"/>
    <col min="6" max="7" width="12.875" style="107" customWidth="1"/>
    <col min="8" max="8" width="11.75" style="107" hidden="1" customWidth="1"/>
    <col min="9" max="11" width="11.625" style="107" hidden="1" customWidth="1"/>
    <col min="12" max="16384" width="7" style="107"/>
  </cols>
  <sheetData>
    <row r="1" spans="1:15" ht="24.75" customHeight="1">
      <c r="A1" s="845" t="s">
        <v>465</v>
      </c>
      <c r="B1" s="845"/>
      <c r="C1" s="845"/>
      <c r="D1" s="845"/>
      <c r="E1" s="845"/>
      <c r="F1" s="845"/>
      <c r="G1" s="155"/>
    </row>
    <row r="2" spans="1:15" ht="15" customHeight="1"/>
    <row r="3" spans="1:15" ht="15" customHeight="1">
      <c r="F3" s="110" t="s">
        <v>360</v>
      </c>
      <c r="G3" s="110"/>
    </row>
    <row r="4" spans="1:15" ht="20.100000000000001" customHeight="1">
      <c r="A4" s="64"/>
      <c r="B4" s="64"/>
      <c r="C4" s="48" t="s">
        <v>2</v>
      </c>
      <c r="D4" s="48" t="s">
        <v>8</v>
      </c>
      <c r="E4" s="824" t="s">
        <v>89</v>
      </c>
      <c r="F4" s="824"/>
      <c r="G4" s="49"/>
    </row>
    <row r="5" spans="1:15" ht="20.100000000000001" customHeight="1">
      <c r="A5" s="59"/>
      <c r="B5" s="59"/>
      <c r="C5" s="49" t="s">
        <v>31</v>
      </c>
      <c r="D5" s="49" t="s">
        <v>12</v>
      </c>
      <c r="E5" s="49" t="s">
        <v>29</v>
      </c>
      <c r="F5" s="49" t="s">
        <v>16</v>
      </c>
      <c r="G5" s="49"/>
    </row>
    <row r="6" spans="1:15" ht="20.100000000000001" customHeight="1">
      <c r="A6" s="59"/>
      <c r="B6" s="59"/>
      <c r="C6" s="11" t="s">
        <v>309</v>
      </c>
      <c r="D6" s="11" t="s">
        <v>309</v>
      </c>
      <c r="E6" s="11" t="s">
        <v>309</v>
      </c>
      <c r="F6" s="11" t="s">
        <v>309</v>
      </c>
      <c r="G6" s="10"/>
      <c r="H6" s="157" t="s">
        <v>150</v>
      </c>
      <c r="I6" s="157" t="s">
        <v>136</v>
      </c>
      <c r="J6" s="157" t="s">
        <v>137</v>
      </c>
      <c r="K6" s="157" t="s">
        <v>147</v>
      </c>
    </row>
    <row r="7" spans="1:15" ht="20.25" customHeight="1">
      <c r="A7" s="59"/>
      <c r="B7" s="59"/>
      <c r="C7" s="108"/>
      <c r="D7" s="108"/>
      <c r="E7" s="108"/>
      <c r="F7" s="111"/>
      <c r="G7" s="111"/>
      <c r="H7" s="112"/>
    </row>
    <row r="8" spans="1:15" s="105" customFormat="1" ht="24.95" customHeight="1">
      <c r="A8" s="844" t="s">
        <v>1</v>
      </c>
      <c r="B8" s="844"/>
      <c r="C8" s="276">
        <v>15040042.965620607</v>
      </c>
      <c r="D8" s="276">
        <v>15529314.940000001</v>
      </c>
      <c r="E8" s="251">
        <v>103.99495966910635</v>
      </c>
      <c r="F8" s="277">
        <v>107.77952287234231</v>
      </c>
      <c r="G8" s="154"/>
      <c r="H8" s="159">
        <v>109.3468158903479</v>
      </c>
      <c r="I8" s="156">
        <v>9726804.5935997106</v>
      </c>
      <c r="J8" s="156">
        <f>+K8-I8</f>
        <v>10053567.906400289</v>
      </c>
      <c r="K8" s="156">
        <v>19780372.5</v>
      </c>
      <c r="O8" s="156"/>
    </row>
    <row r="9" spans="1:15" s="105" customFormat="1" ht="24.95" customHeight="1">
      <c r="A9" s="114" t="s">
        <v>41</v>
      </c>
      <c r="B9" s="114"/>
      <c r="C9" s="278"/>
      <c r="D9" s="279"/>
      <c r="E9" s="279"/>
      <c r="F9" s="279"/>
      <c r="G9" s="153"/>
      <c r="H9" s="158"/>
      <c r="J9" s="152"/>
      <c r="K9" s="152"/>
      <c r="O9" s="156"/>
    </row>
    <row r="10" spans="1:15" ht="24.95" customHeight="1">
      <c r="A10" s="115"/>
      <c r="B10" s="116" t="s">
        <v>42</v>
      </c>
      <c r="C10" s="278">
        <v>3370662.37</v>
      </c>
      <c r="D10" s="279">
        <v>3513920.16</v>
      </c>
      <c r="E10" s="280">
        <v>114.88020777673981</v>
      </c>
      <c r="F10" s="280">
        <v>125.71018769615713</v>
      </c>
      <c r="G10" s="153"/>
      <c r="H10" s="158">
        <v>109.08367049409374</v>
      </c>
      <c r="I10" s="152">
        <v>2174622.0999999996</v>
      </c>
      <c r="J10" s="152">
        <f>+K10-I10</f>
        <v>2156076.5999999996</v>
      </c>
      <c r="K10" s="152">
        <v>4330698.6999999993</v>
      </c>
      <c r="O10" s="156"/>
    </row>
    <row r="11" spans="1:15" s="113" customFormat="1" ht="24.95" customHeight="1">
      <c r="B11" s="116" t="s">
        <v>43</v>
      </c>
      <c r="C11" s="278">
        <v>846735.6</v>
      </c>
      <c r="D11" s="279">
        <v>795316.57000000007</v>
      </c>
      <c r="E11" s="280">
        <v>139.00349401684008</v>
      </c>
      <c r="F11" s="280">
        <v>128.85343520494138</v>
      </c>
      <c r="G11" s="153"/>
      <c r="H11" s="158">
        <v>110.09897692083395</v>
      </c>
      <c r="I11" s="152">
        <v>405479.69999999995</v>
      </c>
      <c r="J11" s="152">
        <f t="shared" ref="J11:J21" si="0">+K11-I11</f>
        <v>401486.20000000007</v>
      </c>
      <c r="K11" s="152">
        <v>806965.9</v>
      </c>
      <c r="O11" s="156"/>
    </row>
    <row r="12" spans="1:15" ht="24.95" customHeight="1">
      <c r="A12" s="113"/>
      <c r="B12" s="117" t="s">
        <v>135</v>
      </c>
      <c r="C12" s="278">
        <v>1774753.48</v>
      </c>
      <c r="D12" s="279">
        <v>1897914.1</v>
      </c>
      <c r="E12" s="280">
        <v>109.48914054366455</v>
      </c>
      <c r="F12" s="280">
        <v>116.98780446084614</v>
      </c>
      <c r="G12" s="153"/>
      <c r="H12" s="158">
        <v>107.05557376911588</v>
      </c>
      <c r="I12" s="152">
        <v>782563.60000000009</v>
      </c>
      <c r="J12" s="152">
        <f t="shared" si="0"/>
        <v>778239.3</v>
      </c>
      <c r="K12" s="152">
        <v>1560802.9000000001</v>
      </c>
      <c r="O12" s="156"/>
    </row>
    <row r="13" spans="1:15" ht="24.95" customHeight="1">
      <c r="A13" s="113"/>
      <c r="B13" s="116" t="s">
        <v>127</v>
      </c>
      <c r="C13" s="278">
        <v>162784.35999999999</v>
      </c>
      <c r="D13" s="279">
        <v>170476.53</v>
      </c>
      <c r="E13" s="280">
        <v>137.39043690975527</v>
      </c>
      <c r="F13" s="280">
        <v>136.58017214194885</v>
      </c>
      <c r="G13" s="153"/>
      <c r="H13" s="158">
        <v>108.01469448943408</v>
      </c>
      <c r="I13" s="152">
        <v>75449.899999999994</v>
      </c>
      <c r="J13" s="152">
        <f t="shared" si="0"/>
        <v>75572.699999999953</v>
      </c>
      <c r="K13" s="152">
        <v>151022.59999999995</v>
      </c>
      <c r="O13" s="156"/>
    </row>
    <row r="14" spans="1:15" ht="24.95" customHeight="1">
      <c r="A14" s="113"/>
      <c r="B14" s="116" t="s">
        <v>128</v>
      </c>
      <c r="C14" s="278">
        <v>3956286.2156206081</v>
      </c>
      <c r="D14" s="279">
        <v>4077670.48</v>
      </c>
      <c r="E14" s="280">
        <v>88.897452710935582</v>
      </c>
      <c r="F14" s="280">
        <v>94.028424910440734</v>
      </c>
      <c r="G14" s="153"/>
      <c r="H14" s="158">
        <v>111.51575936590972</v>
      </c>
      <c r="I14" s="152">
        <v>2884888.8999999994</v>
      </c>
      <c r="J14" s="152">
        <f t="shared" si="0"/>
        <v>3231943.5000000009</v>
      </c>
      <c r="K14" s="152">
        <v>6116832.4000000004</v>
      </c>
      <c r="O14" s="156"/>
    </row>
    <row r="15" spans="1:15" ht="24.95" customHeight="1">
      <c r="B15" s="116" t="s">
        <v>129</v>
      </c>
      <c r="C15" s="278">
        <v>829449.25</v>
      </c>
      <c r="D15" s="279">
        <v>852955.97000000009</v>
      </c>
      <c r="E15" s="280">
        <v>88.491826455998634</v>
      </c>
      <c r="F15" s="280">
        <v>85.966275239397419</v>
      </c>
      <c r="G15" s="153"/>
      <c r="H15" s="158">
        <v>105.16353901303819</v>
      </c>
      <c r="I15" s="152">
        <v>458898.60000000009</v>
      </c>
      <c r="J15" s="152">
        <f t="shared" si="0"/>
        <v>462756.09999999974</v>
      </c>
      <c r="K15" s="152">
        <v>921654.69999999984</v>
      </c>
      <c r="O15" s="156"/>
    </row>
    <row r="16" spans="1:15" ht="35.1" customHeight="1">
      <c r="B16" s="117" t="s">
        <v>130</v>
      </c>
      <c r="C16" s="278">
        <v>945639</v>
      </c>
      <c r="D16" s="279">
        <v>939151.52</v>
      </c>
      <c r="E16" s="280">
        <v>122.90662022247541</v>
      </c>
      <c r="F16" s="280">
        <v>112.29201007203235</v>
      </c>
      <c r="G16" s="153"/>
      <c r="H16" s="158">
        <v>106.63859949240712</v>
      </c>
      <c r="I16" s="152">
        <v>560495.60000000009</v>
      </c>
      <c r="J16" s="152">
        <f t="shared" si="0"/>
        <v>580576.39999999991</v>
      </c>
      <c r="K16" s="152">
        <v>1141072</v>
      </c>
      <c r="O16" s="156"/>
    </row>
    <row r="17" spans="2:15" ht="24.95" customHeight="1">
      <c r="B17" s="116" t="s">
        <v>131</v>
      </c>
      <c r="C17" s="278">
        <v>1535750.46</v>
      </c>
      <c r="D17" s="279">
        <v>1609219.2400000002</v>
      </c>
      <c r="E17" s="280">
        <v>97.671116826474105</v>
      </c>
      <c r="F17" s="280">
        <v>99.902980750158051</v>
      </c>
      <c r="G17" s="153"/>
      <c r="H17" s="158">
        <v>107.20381546344542</v>
      </c>
      <c r="I17" s="152">
        <v>838772.60000000009</v>
      </c>
      <c r="J17" s="152">
        <f t="shared" si="0"/>
        <v>835404.10000000009</v>
      </c>
      <c r="K17" s="152">
        <v>1674176.7000000002</v>
      </c>
      <c r="O17" s="156"/>
    </row>
    <row r="18" spans="2:15" ht="24.95" customHeight="1">
      <c r="B18" s="116" t="s">
        <v>132</v>
      </c>
      <c r="C18" s="278">
        <v>735759.11</v>
      </c>
      <c r="D18" s="279">
        <v>812807.05</v>
      </c>
      <c r="E18" s="280">
        <v>119.18501021113872</v>
      </c>
      <c r="F18" s="280">
        <v>127.22473063483127</v>
      </c>
      <c r="G18" s="153"/>
      <c r="H18" s="158">
        <v>111.96751336606125</v>
      </c>
      <c r="I18" s="152">
        <v>82400</v>
      </c>
      <c r="J18" s="152">
        <f t="shared" si="0"/>
        <v>82270.800000000017</v>
      </c>
      <c r="K18" s="152">
        <v>164670.80000000002</v>
      </c>
      <c r="O18" s="156"/>
    </row>
    <row r="19" spans="2:15" ht="24.95" customHeight="1">
      <c r="B19" s="117" t="s">
        <v>133</v>
      </c>
      <c r="C19" s="278">
        <v>172891.25999999998</v>
      </c>
      <c r="D19" s="279">
        <v>156818.74</v>
      </c>
      <c r="E19" s="280">
        <v>144.75478831434737</v>
      </c>
      <c r="F19" s="280">
        <v>136.4804624324544</v>
      </c>
      <c r="G19" s="153"/>
      <c r="H19" s="158">
        <v>103.84802258757642</v>
      </c>
      <c r="I19" s="152">
        <v>122159.20000000001</v>
      </c>
      <c r="J19" s="152">
        <f t="shared" si="0"/>
        <v>122966.70000000001</v>
      </c>
      <c r="K19" s="152">
        <v>245125.90000000002</v>
      </c>
      <c r="O19" s="156"/>
    </row>
    <row r="20" spans="2:15" ht="24.95" customHeight="1">
      <c r="B20" s="19" t="s">
        <v>134</v>
      </c>
      <c r="C20" s="278">
        <v>356445.38</v>
      </c>
      <c r="D20" s="279">
        <v>351694.49</v>
      </c>
      <c r="E20" s="280">
        <v>84.440239420286701</v>
      </c>
      <c r="F20" s="280">
        <v>92.011600319434038</v>
      </c>
      <c r="G20" s="153"/>
      <c r="H20" s="158">
        <v>110.48519654547351</v>
      </c>
      <c r="I20" s="152">
        <v>1159407.4000000001</v>
      </c>
      <c r="J20" s="152">
        <f t="shared" si="0"/>
        <v>1143970.4999999998</v>
      </c>
      <c r="K20" s="152">
        <v>2303377.9</v>
      </c>
      <c r="O20" s="156"/>
    </row>
    <row r="21" spans="2:15" ht="35.1" customHeight="1">
      <c r="B21" s="101" t="s">
        <v>199</v>
      </c>
      <c r="C21" s="278">
        <v>352886.48000000004</v>
      </c>
      <c r="D21" s="279">
        <v>351370.08999999997</v>
      </c>
      <c r="E21" s="280">
        <v>121.15131970200302</v>
      </c>
      <c r="F21" s="280">
        <v>104.31871409025803</v>
      </c>
      <c r="G21" s="153"/>
      <c r="H21" s="158">
        <v>108.99162572945174</v>
      </c>
      <c r="I21" s="152">
        <v>181732.09999999998</v>
      </c>
      <c r="J21" s="152">
        <f t="shared" si="0"/>
        <v>182239.89999999997</v>
      </c>
      <c r="K21" s="152">
        <v>363971.99999999994</v>
      </c>
      <c r="O21" s="156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1.1811023622047245" right="0.78740157480314965" top="0.78740157480314965" bottom="0.78740157480314965" header="0" footer="0"/>
  <pageSetup paperSize="9" scale="90" firstPageNumber="19" fitToHeight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32"/>
  <sheetViews>
    <sheetView workbookViewId="0">
      <selection activeCell="H8" sqref="H8:H15"/>
    </sheetView>
  </sheetViews>
  <sheetFormatPr defaultColWidth="8.25" defaultRowHeight="15.75"/>
  <cols>
    <col min="1" max="1" width="27.875" style="25" bestFit="1" customWidth="1"/>
    <col min="2" max="2" width="9.125" style="25" customWidth="1"/>
    <col min="3" max="3" width="10.375" style="25" customWidth="1"/>
    <col min="4" max="6" width="12.625" style="25" customWidth="1"/>
    <col min="7" max="7" width="8.25" style="25"/>
    <col min="8" max="8" width="12.625" style="25" customWidth="1"/>
    <col min="9" max="9" width="4.875" style="25" customWidth="1"/>
    <col min="10" max="10" width="5.625" style="25" customWidth="1"/>
    <col min="11" max="11" width="4.875" style="25" customWidth="1"/>
    <col min="12" max="12" width="11.375" style="25" bestFit="1" customWidth="1"/>
    <col min="13" max="13" width="10.875" style="25" customWidth="1"/>
    <col min="14" max="14" width="8.875" style="25" bestFit="1" customWidth="1"/>
    <col min="15" max="16384" width="8.25" style="25"/>
  </cols>
  <sheetData>
    <row r="1" spans="1:14" ht="20.100000000000001" customHeight="1">
      <c r="A1" s="806" t="s">
        <v>641</v>
      </c>
      <c r="B1" s="806"/>
      <c r="C1" s="806"/>
      <c r="D1" s="806"/>
      <c r="E1" s="806"/>
      <c r="F1" s="806"/>
    </row>
    <row r="2" spans="1:14" ht="20.100000000000001" customHeight="1">
      <c r="A2" s="806" t="s">
        <v>607</v>
      </c>
      <c r="B2" s="806"/>
      <c r="C2" s="806"/>
      <c r="D2" s="806"/>
      <c r="E2" s="806"/>
      <c r="F2" s="806"/>
    </row>
    <row r="3" spans="1:14" ht="15" customHeight="1">
      <c r="A3" s="24"/>
    </row>
    <row r="4" spans="1:14" ht="15" customHeight="1">
      <c r="A4" s="122"/>
      <c r="E4" s="843" t="s">
        <v>360</v>
      </c>
      <c r="F4" s="843"/>
    </row>
    <row r="5" spans="1:14" customFormat="1" ht="63">
      <c r="A5" s="408"/>
      <c r="B5" s="337" t="s">
        <v>600</v>
      </c>
      <c r="C5" s="337" t="s">
        <v>601</v>
      </c>
      <c r="D5" s="337" t="s">
        <v>605</v>
      </c>
      <c r="E5" s="337" t="s">
        <v>603</v>
      </c>
      <c r="F5" s="337" t="s">
        <v>606</v>
      </c>
    </row>
    <row r="6" spans="1:14" ht="24.95" customHeight="1">
      <c r="A6" s="22" t="s">
        <v>1</v>
      </c>
      <c r="B6" s="241">
        <v>710314.20000000007</v>
      </c>
      <c r="C6" s="241">
        <v>734959.99</v>
      </c>
      <c r="D6" s="223">
        <v>4793464.8760671997</v>
      </c>
      <c r="E6" s="223">
        <v>129.81400837957355</v>
      </c>
      <c r="F6" s="223">
        <v>131.40066733800367</v>
      </c>
      <c r="H6" s="886">
        <f>C6/B6%</f>
        <v>103.46970256261243</v>
      </c>
      <c r="I6" s="162"/>
      <c r="J6" s="162"/>
      <c r="K6" s="162"/>
      <c r="L6" s="160"/>
      <c r="M6" s="161"/>
      <c r="N6" s="161"/>
    </row>
    <row r="7" spans="1:14" ht="24.95" customHeight="1">
      <c r="A7" s="409" t="s">
        <v>203</v>
      </c>
      <c r="B7" s="241"/>
      <c r="C7" s="241"/>
      <c r="D7" s="223"/>
      <c r="E7" s="223"/>
      <c r="F7" s="223"/>
      <c r="H7" s="886" t="e">
        <f t="shared" ref="H7:H15" si="0">C7/B7%</f>
        <v>#DIV/0!</v>
      </c>
      <c r="I7" s="162"/>
      <c r="J7" s="162"/>
      <c r="K7" s="162"/>
      <c r="L7" s="160"/>
      <c r="M7" s="161"/>
      <c r="N7" s="161"/>
    </row>
    <row r="8" spans="1:14" ht="24.95" customHeight="1">
      <c r="A8" s="234" t="s">
        <v>204</v>
      </c>
      <c r="B8" s="241">
        <v>116736.83</v>
      </c>
      <c r="C8" s="241">
        <v>122648.63999999998</v>
      </c>
      <c r="D8" s="223">
        <v>890928.05941240012</v>
      </c>
      <c r="E8" s="223">
        <v>160.46865150304248</v>
      </c>
      <c r="F8" s="223">
        <v>166.20460712727979</v>
      </c>
      <c r="H8" s="886">
        <f t="shared" si="0"/>
        <v>105.06422009232217</v>
      </c>
      <c r="I8" s="162"/>
      <c r="J8" s="162"/>
      <c r="K8" s="162"/>
      <c r="L8" s="161"/>
      <c r="M8" s="161"/>
      <c r="N8" s="161"/>
    </row>
    <row r="9" spans="1:14" ht="24.95" customHeight="1">
      <c r="A9" s="410" t="s">
        <v>19</v>
      </c>
      <c r="B9" s="242">
        <v>116594.99</v>
      </c>
      <c r="C9" s="242">
        <v>122503.82999999999</v>
      </c>
      <c r="D9" s="240">
        <v>889897.65657240013</v>
      </c>
      <c r="E9" s="240">
        <v>161.0127951884964</v>
      </c>
      <c r="F9" s="240">
        <v>166.78401618447995</v>
      </c>
      <c r="H9" s="886">
        <f t="shared" si="0"/>
        <v>105.06783353212688</v>
      </c>
      <c r="I9" s="160"/>
      <c r="J9" s="160"/>
      <c r="K9" s="160"/>
      <c r="L9" s="160"/>
      <c r="M9" s="161"/>
      <c r="N9" s="161"/>
    </row>
    <row r="10" spans="1:14" ht="24.95" customHeight="1">
      <c r="A10" s="410" t="s">
        <v>47</v>
      </c>
      <c r="B10" s="242">
        <v>141.84</v>
      </c>
      <c r="C10" s="242">
        <v>144.81</v>
      </c>
      <c r="D10" s="240">
        <v>1030.40284</v>
      </c>
      <c r="E10" s="240">
        <v>41.583660157755887</v>
      </c>
      <c r="F10" s="240">
        <v>41.548094063354341</v>
      </c>
      <c r="H10" s="886">
        <f t="shared" si="0"/>
        <v>102.09390862944161</v>
      </c>
      <c r="I10" s="163"/>
      <c r="J10" s="163"/>
      <c r="K10" s="163"/>
      <c r="L10" s="160"/>
      <c r="M10" s="161"/>
      <c r="N10" s="161"/>
    </row>
    <row r="11" spans="1:14" s="24" customFormat="1" ht="24.95" customHeight="1">
      <c r="A11" s="234" t="s">
        <v>205</v>
      </c>
      <c r="B11" s="241">
        <v>513664.56</v>
      </c>
      <c r="C11" s="241">
        <v>530117.5</v>
      </c>
      <c r="D11" s="239">
        <v>3420315.1201648</v>
      </c>
      <c r="E11" s="239">
        <v>119.7501187444758</v>
      </c>
      <c r="F11" s="239">
        <v>121.50529137339191</v>
      </c>
      <c r="H11" s="886">
        <f t="shared" si="0"/>
        <v>103.20305142328682</v>
      </c>
      <c r="I11" s="162"/>
      <c r="J11" s="162"/>
      <c r="K11" s="162"/>
      <c r="L11" s="162"/>
      <c r="M11" s="774"/>
      <c r="N11" s="774"/>
    </row>
    <row r="12" spans="1:14" ht="24.95" customHeight="1">
      <c r="A12" s="410" t="s">
        <v>19</v>
      </c>
      <c r="B12" s="242">
        <v>349753.26</v>
      </c>
      <c r="C12" s="242">
        <v>360433.14</v>
      </c>
      <c r="D12" s="240">
        <v>2342987.6182438</v>
      </c>
      <c r="E12" s="240">
        <v>118.68742220714675</v>
      </c>
      <c r="F12" s="240">
        <v>119.63106685834204</v>
      </c>
      <c r="H12" s="886">
        <f t="shared" si="0"/>
        <v>103.05354694906919</v>
      </c>
      <c r="I12" s="163"/>
      <c r="J12" s="163"/>
      <c r="K12" s="163"/>
      <c r="L12" s="160"/>
      <c r="M12" s="161"/>
      <c r="N12" s="161"/>
    </row>
    <row r="13" spans="1:14" ht="24.95" customHeight="1">
      <c r="A13" s="410" t="s">
        <v>47</v>
      </c>
      <c r="B13" s="241">
        <v>163911.29999999999</v>
      </c>
      <c r="C13" s="241">
        <v>169684.36000000002</v>
      </c>
      <c r="D13" s="239">
        <v>1077327.501921</v>
      </c>
      <c r="E13" s="239">
        <v>122.0718012101137</v>
      </c>
      <c r="F13" s="239">
        <v>125.79127394596084</v>
      </c>
      <c r="H13" s="886">
        <f t="shared" si="0"/>
        <v>103.52206345749197</v>
      </c>
      <c r="I13" s="162"/>
      <c r="J13" s="162"/>
      <c r="K13" s="162"/>
      <c r="L13" s="161"/>
      <c r="M13" s="161"/>
      <c r="N13" s="161"/>
    </row>
    <row r="14" spans="1:14" ht="24.95" customHeight="1">
      <c r="A14" s="234" t="s">
        <v>206</v>
      </c>
      <c r="B14" s="241">
        <v>50987.29</v>
      </c>
      <c r="C14" s="241">
        <v>51973.16</v>
      </c>
      <c r="D14" s="239">
        <v>314734.23369799997</v>
      </c>
      <c r="E14" s="239">
        <v>165.48035843123219</v>
      </c>
      <c r="F14" s="239">
        <v>165.65278047119816</v>
      </c>
      <c r="H14" s="886">
        <f t="shared" si="0"/>
        <v>101.93356030493089</v>
      </c>
      <c r="I14" s="160"/>
      <c r="J14" s="160"/>
      <c r="K14" s="160"/>
      <c r="L14" s="161"/>
      <c r="M14" s="161"/>
      <c r="N14" s="161"/>
    </row>
    <row r="15" spans="1:14" s="24" customFormat="1" ht="24.95" customHeight="1">
      <c r="A15" s="234" t="s">
        <v>361</v>
      </c>
      <c r="B15" s="241">
        <v>28925.52</v>
      </c>
      <c r="C15" s="241">
        <v>30220.69</v>
      </c>
      <c r="D15" s="239">
        <v>167487.46279200001</v>
      </c>
      <c r="E15" s="239">
        <v>193.24585851743856</v>
      </c>
      <c r="F15" s="239">
        <v>156.55201579976256</v>
      </c>
      <c r="H15" s="886">
        <f t="shared" si="0"/>
        <v>104.47760316841321</v>
      </c>
      <c r="I15" s="282"/>
      <c r="J15" s="282"/>
      <c r="K15" s="282"/>
      <c r="M15" s="774"/>
      <c r="N15" s="774"/>
    </row>
    <row r="16" spans="1:14" ht="24.95" customHeight="1">
      <c r="A16" s="221"/>
      <c r="B16" s="242"/>
      <c r="C16" s="242"/>
      <c r="D16" s="240"/>
      <c r="E16" s="240"/>
      <c r="F16" s="240"/>
      <c r="H16" s="198"/>
      <c r="I16" s="160"/>
      <c r="J16" s="160"/>
      <c r="K16" s="160"/>
      <c r="L16" s="161"/>
      <c r="M16" s="161"/>
      <c r="N16" s="161"/>
    </row>
    <row r="17" spans="1:14" ht="24.95" customHeight="1">
      <c r="A17" s="221"/>
      <c r="B17" s="242"/>
      <c r="C17" s="242"/>
      <c r="D17" s="240"/>
      <c r="E17" s="240"/>
      <c r="F17" s="240"/>
      <c r="H17" s="198"/>
      <c r="I17" s="163"/>
      <c r="J17" s="163"/>
      <c r="K17" s="163"/>
      <c r="M17" s="161"/>
      <c r="N17" s="161"/>
    </row>
    <row r="18" spans="1:14" ht="24.95" customHeight="1">
      <c r="A18" s="221"/>
      <c r="B18" s="241"/>
      <c r="C18" s="241"/>
      <c r="D18" s="239"/>
      <c r="E18" s="239"/>
      <c r="F18" s="239"/>
      <c r="H18" s="198"/>
      <c r="I18" s="162"/>
      <c r="J18" s="162"/>
      <c r="K18" s="162"/>
      <c r="L18" s="161"/>
      <c r="M18" s="161"/>
      <c r="N18" s="161"/>
    </row>
    <row r="19" spans="1:14" ht="24.95" customHeight="1">
      <c r="A19" s="221"/>
      <c r="B19" s="242"/>
      <c r="C19" s="242"/>
      <c r="D19" s="240"/>
      <c r="E19" s="240"/>
      <c r="F19" s="240"/>
    </row>
    <row r="20" spans="1:14" s="24" customFormat="1" ht="24.95" customHeight="1">
      <c r="A20" s="234"/>
      <c r="B20" s="241"/>
      <c r="C20" s="241"/>
      <c r="D20" s="239"/>
      <c r="E20" s="239"/>
      <c r="F20" s="239"/>
    </row>
    <row r="21" spans="1:14" ht="24.95" customHeight="1">
      <c r="A21" s="221"/>
      <c r="B21" s="222"/>
      <c r="C21" s="222"/>
      <c r="D21" s="224"/>
      <c r="E21" s="224"/>
      <c r="F21" s="224"/>
    </row>
    <row r="22" spans="1:14" ht="24.95" customHeight="1">
      <c r="A22" s="221"/>
      <c r="B22" s="222"/>
      <c r="C22" s="222"/>
      <c r="D22" s="224"/>
      <c r="E22" s="224"/>
      <c r="F22" s="224"/>
    </row>
    <row r="23" spans="1:14" ht="20.100000000000001" customHeight="1">
      <c r="A23" s="221"/>
      <c r="B23" s="222"/>
      <c r="C23" s="222"/>
      <c r="D23" s="224"/>
      <c r="E23" s="224"/>
      <c r="F23" s="224"/>
    </row>
    <row r="24" spans="1:14" ht="20.100000000000001" customHeight="1">
      <c r="A24" s="221"/>
      <c r="B24" s="222"/>
      <c r="C24" s="222"/>
      <c r="D24" s="224"/>
      <c r="E24" s="224"/>
      <c r="F24" s="224"/>
    </row>
    <row r="25" spans="1:14" ht="20.100000000000001" customHeight="1">
      <c r="A25" s="221"/>
      <c r="B25" s="222"/>
      <c r="C25" s="222"/>
      <c r="D25" s="224"/>
      <c r="E25" s="224"/>
      <c r="F25" s="224"/>
    </row>
    <row r="26" spans="1:14" s="24" customFormat="1" ht="20.100000000000001" customHeight="1">
      <c r="A26" s="134"/>
      <c r="B26" s="225"/>
      <c r="C26" s="225"/>
      <c r="D26" s="226"/>
      <c r="E26" s="226"/>
      <c r="F26" s="226"/>
    </row>
    <row r="27" spans="1:14" ht="20.100000000000001" customHeight="1">
      <c r="A27" s="221"/>
      <c r="B27" s="222"/>
      <c r="C27" s="222"/>
      <c r="D27" s="224"/>
      <c r="E27" s="224"/>
      <c r="F27" s="224"/>
    </row>
    <row r="28" spans="1:14" ht="20.100000000000001" customHeight="1">
      <c r="A28" s="221"/>
      <c r="B28" s="222"/>
      <c r="C28" s="222"/>
      <c r="D28" s="224"/>
      <c r="E28" s="224"/>
      <c r="F28" s="224"/>
    </row>
    <row r="29" spans="1:14" ht="20.100000000000001" customHeight="1">
      <c r="A29" s="221"/>
      <c r="B29" s="222"/>
      <c r="C29" s="222"/>
      <c r="D29" s="224"/>
      <c r="E29" s="224"/>
      <c r="F29" s="224"/>
    </row>
    <row r="30" spans="1:14" ht="20.100000000000001" customHeight="1">
      <c r="A30" s="221"/>
      <c r="B30" s="222"/>
      <c r="C30" s="222"/>
      <c r="D30" s="224"/>
      <c r="E30" s="224"/>
      <c r="F30" s="224"/>
    </row>
    <row r="31" spans="1:14" ht="20.100000000000001" customHeight="1">
      <c r="A31" s="221"/>
      <c r="B31" s="222"/>
      <c r="C31" s="222"/>
      <c r="D31" s="224"/>
      <c r="E31" s="224"/>
      <c r="F31" s="224"/>
    </row>
    <row r="32" spans="1:14" ht="20.100000000000001" customHeight="1"/>
  </sheetData>
  <mergeCells count="3">
    <mergeCell ref="A1:F1"/>
    <mergeCell ref="A2:F2"/>
    <mergeCell ref="E4:F4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8"/>
  <sheetViews>
    <sheetView workbookViewId="0">
      <selection activeCell="H11" sqref="H11"/>
    </sheetView>
  </sheetViews>
  <sheetFormatPr defaultColWidth="8.25" defaultRowHeight="15.75"/>
  <cols>
    <col min="1" max="1" width="27.875" style="25" bestFit="1" customWidth="1"/>
    <col min="2" max="2" width="12" style="25" customWidth="1"/>
    <col min="3" max="3" width="11.625" style="25" bestFit="1" customWidth="1"/>
    <col min="4" max="4" width="12.25" style="25" customWidth="1"/>
    <col min="5" max="5" width="12.875" style="25" customWidth="1"/>
    <col min="6" max="7" width="8.25" style="25"/>
    <col min="8" max="8" width="8.875" style="25" bestFit="1" customWidth="1"/>
    <col min="9" max="16384" width="8.25" style="25"/>
  </cols>
  <sheetData>
    <row r="1" spans="1:8" ht="20.100000000000001" customHeight="1">
      <c r="A1" s="806" t="s">
        <v>301</v>
      </c>
      <c r="B1" s="806"/>
      <c r="C1" s="806"/>
      <c r="D1" s="806"/>
      <c r="E1" s="806"/>
    </row>
    <row r="2" spans="1:8" ht="20.100000000000001" customHeight="1">
      <c r="A2" s="806" t="s">
        <v>362</v>
      </c>
      <c r="B2" s="806"/>
      <c r="C2" s="806"/>
      <c r="D2" s="806"/>
      <c r="E2" s="806"/>
    </row>
    <row r="3" spans="1:8" ht="15" customHeight="1">
      <c r="A3" s="24"/>
    </row>
    <row r="4" spans="1:8" ht="15" customHeight="1">
      <c r="A4" s="122"/>
      <c r="D4" s="843" t="s">
        <v>360</v>
      </c>
      <c r="E4" s="843"/>
    </row>
    <row r="5" spans="1:8" s="1" customFormat="1" ht="20.100000000000001" customHeight="1">
      <c r="A5" s="64"/>
      <c r="B5" s="48" t="s">
        <v>2</v>
      </c>
      <c r="C5" s="48" t="s">
        <v>8</v>
      </c>
      <c r="D5" s="848" t="s">
        <v>86</v>
      </c>
      <c r="E5" s="848"/>
    </row>
    <row r="6" spans="1:8" s="1" customFormat="1" ht="20.100000000000001" customHeight="1">
      <c r="A6" s="59"/>
      <c r="B6" s="49" t="s">
        <v>31</v>
      </c>
      <c r="C6" s="49" t="s">
        <v>12</v>
      </c>
      <c r="D6" s="66" t="s">
        <v>29</v>
      </c>
      <c r="E6" s="66" t="s">
        <v>16</v>
      </c>
    </row>
    <row r="7" spans="1:8" s="1" customFormat="1" ht="20.25" customHeight="1">
      <c r="A7" s="59"/>
      <c r="B7" s="11" t="s">
        <v>309</v>
      </c>
      <c r="C7" s="11" t="s">
        <v>309</v>
      </c>
      <c r="D7" s="11" t="s">
        <v>309</v>
      </c>
      <c r="E7" s="11" t="s">
        <v>309</v>
      </c>
    </row>
    <row r="8" spans="1:8" ht="24.95" customHeight="1">
      <c r="A8" s="22" t="s">
        <v>1</v>
      </c>
      <c r="B8" s="227">
        <v>1973984.7850672002</v>
      </c>
      <c r="C8" s="227">
        <v>2078046.841</v>
      </c>
      <c r="D8" s="229">
        <v>133.85002438823207</v>
      </c>
      <c r="E8" s="230">
        <v>129.30907847501095</v>
      </c>
      <c r="H8" s="160"/>
    </row>
    <row r="9" spans="1:8" ht="24.95" customHeight="1">
      <c r="A9" s="233" t="s">
        <v>203</v>
      </c>
      <c r="B9" s="227">
        <v>0</v>
      </c>
      <c r="C9" s="227">
        <v>0</v>
      </c>
      <c r="D9" s="227"/>
      <c r="E9" s="227"/>
      <c r="H9" s="160"/>
    </row>
    <row r="10" spans="1:8" ht="24.95" customHeight="1">
      <c r="A10" s="234" t="s">
        <v>204</v>
      </c>
      <c r="B10" s="227">
        <v>388701.57841239998</v>
      </c>
      <c r="C10" s="227">
        <v>382741.21100000007</v>
      </c>
      <c r="D10" s="229">
        <v>174.60036798279626</v>
      </c>
      <c r="E10" s="230">
        <v>161.50246946842628</v>
      </c>
      <c r="H10" s="160"/>
    </row>
    <row r="11" spans="1:8" ht="24.95" customHeight="1">
      <c r="A11" s="221" t="s">
        <v>19</v>
      </c>
      <c r="B11" s="228">
        <v>388251.52557240002</v>
      </c>
      <c r="C11" s="228">
        <v>382299.27099999995</v>
      </c>
      <c r="D11" s="231">
        <v>175.17952093128622</v>
      </c>
      <c r="E11" s="232">
        <v>162.09495272901913</v>
      </c>
      <c r="H11" s="160"/>
    </row>
    <row r="12" spans="1:8" ht="24.95" customHeight="1">
      <c r="A12" s="221" t="s">
        <v>202</v>
      </c>
      <c r="B12" s="228">
        <v>450.05284000000006</v>
      </c>
      <c r="C12" s="228">
        <v>441.94</v>
      </c>
      <c r="D12" s="231">
        <v>45.326419371814211</v>
      </c>
      <c r="E12" s="232">
        <v>38.805079214138587</v>
      </c>
      <c r="H12" s="160"/>
    </row>
    <row r="13" spans="1:8" ht="24.95" customHeight="1">
      <c r="A13" s="234" t="s">
        <v>205</v>
      </c>
      <c r="B13" s="227">
        <v>1409958.1201648</v>
      </c>
      <c r="C13" s="227">
        <v>1468512.52</v>
      </c>
      <c r="D13" s="229">
        <v>125.01081546676866</v>
      </c>
      <c r="E13" s="230">
        <v>118.01003934315027</v>
      </c>
      <c r="H13" s="160"/>
    </row>
    <row r="14" spans="1:8" ht="24.95" customHeight="1">
      <c r="A14" s="221" t="s">
        <v>19</v>
      </c>
      <c r="B14" s="228">
        <v>976286.93824379996</v>
      </c>
      <c r="C14" s="228">
        <v>996098.58000000007</v>
      </c>
      <c r="D14" s="231">
        <v>122.41931006052889</v>
      </c>
      <c r="E14" s="232">
        <v>116.18557771571994</v>
      </c>
      <c r="H14" s="160"/>
    </row>
    <row r="15" spans="1:8" ht="24.95" customHeight="1">
      <c r="A15" s="221" t="s">
        <v>202</v>
      </c>
      <c r="B15" s="228">
        <v>433671.18192100001</v>
      </c>
      <c r="C15" s="228">
        <v>472413.93999999994</v>
      </c>
      <c r="D15" s="231">
        <v>131.26647236601093</v>
      </c>
      <c r="E15" s="232">
        <v>122.05118138768836</v>
      </c>
      <c r="H15" s="160"/>
    </row>
    <row r="16" spans="1:8" s="24" customFormat="1" ht="24.95" customHeight="1">
      <c r="A16" s="234" t="s">
        <v>206</v>
      </c>
      <c r="B16" s="225">
        <v>116200.38369799999</v>
      </c>
      <c r="C16" s="225">
        <v>150162.09999999998</v>
      </c>
      <c r="D16" s="226">
        <v>146.30822301146378</v>
      </c>
      <c r="E16" s="226">
        <v>189.67701287109782</v>
      </c>
    </row>
    <row r="17" spans="1:5" ht="24.95" customHeight="1">
      <c r="A17" s="234" t="s">
        <v>361</v>
      </c>
      <c r="B17" s="222">
        <v>59124.702792000004</v>
      </c>
      <c r="C17" s="222">
        <v>76631.010000000009</v>
      </c>
      <c r="D17" s="224">
        <v>131.79987235855185</v>
      </c>
      <c r="E17" s="224">
        <v>164.84302182261388</v>
      </c>
    </row>
    <row r="18" spans="1:5" ht="20.100000000000001" customHeight="1">
      <c r="A18" s="221"/>
      <c r="B18" s="222"/>
      <c r="C18" s="222"/>
      <c r="D18" s="224"/>
      <c r="E18" s="224"/>
    </row>
    <row r="19" spans="1:5" ht="20.100000000000001" customHeight="1">
      <c r="A19" s="221"/>
      <c r="B19" s="222"/>
      <c r="C19" s="222"/>
      <c r="D19" s="224"/>
      <c r="E19" s="224"/>
    </row>
    <row r="20" spans="1:5" ht="20.100000000000001" customHeight="1">
      <c r="A20" s="221"/>
      <c r="B20" s="222"/>
      <c r="C20" s="222"/>
      <c r="D20" s="224"/>
      <c r="E20" s="224"/>
    </row>
    <row r="21" spans="1:5" ht="20.100000000000001" customHeight="1">
      <c r="A21" s="221"/>
      <c r="B21" s="222"/>
      <c r="C21" s="222"/>
      <c r="D21" s="224"/>
      <c r="E21" s="224"/>
    </row>
    <row r="22" spans="1:5" s="24" customFormat="1" ht="20.100000000000001" customHeight="1">
      <c r="A22" s="134"/>
      <c r="B22" s="225"/>
      <c r="C22" s="225"/>
      <c r="D22" s="226"/>
      <c r="E22" s="226"/>
    </row>
    <row r="23" spans="1:5" ht="20.100000000000001" customHeight="1">
      <c r="A23" s="221"/>
      <c r="B23" s="222"/>
      <c r="C23" s="222"/>
      <c r="D23" s="224"/>
      <c r="E23" s="224"/>
    </row>
    <row r="24" spans="1:5" ht="20.100000000000001" customHeight="1">
      <c r="A24" s="221"/>
      <c r="B24" s="222"/>
      <c r="C24" s="222"/>
      <c r="D24" s="224"/>
      <c r="E24" s="224"/>
    </row>
    <row r="25" spans="1:5" ht="20.100000000000001" customHeight="1">
      <c r="A25" s="221"/>
      <c r="B25" s="222"/>
      <c r="C25" s="222"/>
      <c r="D25" s="224"/>
      <c r="E25" s="224"/>
    </row>
    <row r="26" spans="1:5" ht="20.100000000000001" customHeight="1">
      <c r="A26" s="221"/>
      <c r="B26" s="222"/>
      <c r="C26" s="222"/>
      <c r="D26" s="224"/>
      <c r="E26" s="224"/>
    </row>
    <row r="27" spans="1:5" ht="20.100000000000001" customHeight="1">
      <c r="A27" s="221"/>
      <c r="B27" s="222"/>
      <c r="C27" s="222"/>
      <c r="D27" s="224"/>
      <c r="E27" s="224"/>
    </row>
    <row r="28" spans="1:5" ht="20.100000000000001" customHeight="1"/>
  </sheetData>
  <mergeCells count="4">
    <mergeCell ref="D5:E5"/>
    <mergeCell ref="A1:E1"/>
    <mergeCell ref="A2:E2"/>
    <mergeCell ref="D4:E4"/>
  </mergeCells>
  <pageMargins left="1.1811023622047245" right="0.78740157480314965" top="0.78740157480314965" bottom="0.78740157480314965" header="0" footer="0"/>
  <pageSetup paperSize="9" scale="98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8" sqref="J18"/>
    </sheetView>
  </sheetViews>
  <sheetFormatPr defaultColWidth="9" defaultRowHeight="24.95" customHeight="1"/>
  <cols>
    <col min="1" max="1" width="53.375" style="19" bestFit="1" customWidth="1"/>
    <col min="2" max="2" width="9.25" style="19" hidden="1" customWidth="1"/>
    <col min="3" max="3" width="10.875" style="676" customWidth="1"/>
    <col min="4" max="4" width="9.625" style="676" hidden="1" customWidth="1"/>
    <col min="5" max="5" width="10.75" style="677" hidden="1" customWidth="1"/>
    <col min="6" max="6" width="13.75" style="677" hidden="1" customWidth="1"/>
    <col min="7" max="7" width="10.875" style="678" customWidth="1"/>
    <col min="8" max="8" width="13.375" style="677" customWidth="1"/>
    <col min="9" max="9" width="11" style="240" customWidth="1"/>
    <col min="10" max="10" width="12" style="240" customWidth="1"/>
    <col min="11" max="11" width="12.125" style="240" customWidth="1"/>
    <col min="12" max="12" width="14.75" style="677" customWidth="1"/>
    <col min="13" max="13" width="12.5" style="664" customWidth="1"/>
    <col min="14" max="15" width="9" style="19"/>
    <col min="16" max="16" width="11.625" style="19" customWidth="1"/>
    <col min="17" max="16384" width="9" style="19"/>
  </cols>
  <sheetData>
    <row r="1" spans="1:42" ht="24.95" customHeight="1">
      <c r="A1" s="777" t="s">
        <v>647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</row>
    <row r="2" spans="1:42" ht="24.95" customHeight="1">
      <c r="A2" s="778" t="s">
        <v>622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</row>
    <row r="3" spans="1:42" ht="24.95" customHeight="1">
      <c r="A3" s="779" t="s">
        <v>499</v>
      </c>
      <c r="B3" s="781" t="s">
        <v>500</v>
      </c>
      <c r="C3" s="783" t="s">
        <v>462</v>
      </c>
      <c r="D3" s="785">
        <v>2023</v>
      </c>
      <c r="E3" s="786"/>
      <c r="F3" s="787" t="s">
        <v>559</v>
      </c>
      <c r="G3" s="787"/>
      <c r="H3" s="787"/>
      <c r="I3" s="788" t="s">
        <v>588</v>
      </c>
      <c r="J3" s="788"/>
      <c r="K3" s="789" t="s">
        <v>623</v>
      </c>
      <c r="L3" s="790" t="s">
        <v>501</v>
      </c>
      <c r="M3" s="776" t="s">
        <v>624</v>
      </c>
    </row>
    <row r="4" spans="1:42" s="603" customFormat="1" ht="44.25" customHeight="1">
      <c r="A4" s="780"/>
      <c r="B4" s="782"/>
      <c r="C4" s="784"/>
      <c r="D4" s="599" t="s">
        <v>502</v>
      </c>
      <c r="E4" s="601" t="s">
        <v>503</v>
      </c>
      <c r="F4" s="601" t="s">
        <v>59</v>
      </c>
      <c r="G4" s="599" t="s">
        <v>583</v>
      </c>
      <c r="H4" s="601" t="s">
        <v>584</v>
      </c>
      <c r="I4" s="600" t="s">
        <v>504</v>
      </c>
      <c r="J4" s="600" t="s">
        <v>505</v>
      </c>
      <c r="K4" s="789"/>
      <c r="L4" s="791"/>
      <c r="M4" s="776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2"/>
    </row>
    <row r="5" spans="1:42" ht="24.95" hidden="1" customHeight="1">
      <c r="A5" s="604" t="s">
        <v>506</v>
      </c>
      <c r="B5" s="605"/>
      <c r="C5" s="606"/>
      <c r="D5" s="606"/>
      <c r="E5" s="606"/>
      <c r="F5" s="607"/>
      <c r="G5" s="607"/>
      <c r="H5" s="607"/>
      <c r="I5" s="608"/>
      <c r="J5" s="608"/>
      <c r="K5" s="608"/>
      <c r="L5" s="609"/>
      <c r="M5" s="610"/>
    </row>
    <row r="6" spans="1:42" s="18" customFormat="1" ht="24.95" hidden="1" customHeight="1">
      <c r="A6" s="611" t="s">
        <v>507</v>
      </c>
      <c r="B6" s="604"/>
      <c r="C6" s="612" t="s">
        <v>142</v>
      </c>
      <c r="D6" s="613"/>
      <c r="E6" s="613"/>
      <c r="F6" s="613"/>
      <c r="G6" s="613">
        <v>0</v>
      </c>
      <c r="H6" s="613">
        <f>'1.GRDP'!F9</f>
        <v>49092.141739999999</v>
      </c>
      <c r="I6" s="614">
        <v>0</v>
      </c>
      <c r="J6" s="614">
        <v>0</v>
      </c>
      <c r="K6" s="615">
        <f>'1.GRDP'!G9</f>
        <v>106.25944287244484</v>
      </c>
      <c r="L6" s="616"/>
      <c r="M6" s="617"/>
    </row>
    <row r="7" spans="1:42" ht="24.95" hidden="1" customHeight="1">
      <c r="A7" s="618" t="s">
        <v>72</v>
      </c>
      <c r="B7" s="604"/>
      <c r="C7" s="619" t="s">
        <v>11</v>
      </c>
      <c r="D7" s="620"/>
      <c r="E7" s="620"/>
      <c r="F7" s="620"/>
      <c r="G7" s="613">
        <v>0</v>
      </c>
      <c r="H7" s="620">
        <f>'1.GRDP'!F10</f>
        <v>2907.9994399999996</v>
      </c>
      <c r="I7" s="614">
        <v>0</v>
      </c>
      <c r="J7" s="614">
        <v>0</v>
      </c>
      <c r="K7" s="621">
        <f>'1.GRDP'!G10</f>
        <v>101.89633103127704</v>
      </c>
      <c r="L7" s="622"/>
      <c r="M7" s="623"/>
    </row>
    <row r="8" spans="1:42" ht="24.95" hidden="1" customHeight="1">
      <c r="A8" s="618" t="s">
        <v>71</v>
      </c>
      <c r="B8" s="604"/>
      <c r="C8" s="619" t="s">
        <v>11</v>
      </c>
      <c r="D8" s="620"/>
      <c r="E8" s="620"/>
      <c r="F8" s="620"/>
      <c r="G8" s="613">
        <v>0</v>
      </c>
      <c r="H8" s="620">
        <f>'1.GRDP'!F11</f>
        <v>25288.491020000005</v>
      </c>
      <c r="I8" s="614">
        <v>0</v>
      </c>
      <c r="J8" s="614">
        <v>0</v>
      </c>
      <c r="K8" s="621">
        <f>'1.GRDP'!G11</f>
        <v>109.05391679395838</v>
      </c>
      <c r="L8" s="622"/>
      <c r="M8" s="623"/>
    </row>
    <row r="9" spans="1:42" s="630" customFormat="1" ht="24.95" hidden="1" customHeight="1">
      <c r="A9" s="624" t="s">
        <v>508</v>
      </c>
      <c r="B9" s="625"/>
      <c r="C9" s="626" t="s">
        <v>11</v>
      </c>
      <c r="D9" s="627"/>
      <c r="E9" s="627"/>
      <c r="F9" s="627"/>
      <c r="G9" s="613">
        <v>0</v>
      </c>
      <c r="H9" s="620">
        <f>'1.GRDP'!F12</f>
        <v>22985.730680000004</v>
      </c>
      <c r="I9" s="614">
        <v>0</v>
      </c>
      <c r="J9" s="614">
        <v>0</v>
      </c>
      <c r="K9" s="621">
        <f>'1.GRDP'!G12</f>
        <v>109.22176147879769</v>
      </c>
      <c r="L9" s="628"/>
      <c r="M9" s="629"/>
    </row>
    <row r="10" spans="1:42" ht="24.95" hidden="1" customHeight="1">
      <c r="A10" s="618" t="s">
        <v>68</v>
      </c>
      <c r="B10" s="604"/>
      <c r="C10" s="619" t="s">
        <v>11</v>
      </c>
      <c r="D10" s="620"/>
      <c r="E10" s="620"/>
      <c r="F10" s="620"/>
      <c r="G10" s="613">
        <v>0</v>
      </c>
      <c r="H10" s="620">
        <f>'1.GRDP'!F14</f>
        <v>10226.2875</v>
      </c>
      <c r="I10" s="614">
        <v>0</v>
      </c>
      <c r="J10" s="614">
        <v>0</v>
      </c>
      <c r="K10" s="621">
        <f>'1.GRDP'!G14</f>
        <v>105.98106355074161</v>
      </c>
      <c r="L10" s="622"/>
      <c r="M10" s="623"/>
    </row>
    <row r="11" spans="1:42" ht="24.95" hidden="1" customHeight="1">
      <c r="A11" s="618" t="s">
        <v>67</v>
      </c>
      <c r="B11" s="605"/>
      <c r="C11" s="606" t="s">
        <v>11</v>
      </c>
      <c r="D11" s="620"/>
      <c r="E11" s="620"/>
      <c r="F11" s="620"/>
      <c r="G11" s="613">
        <v>0</v>
      </c>
      <c r="H11" s="620">
        <f>'1.GRDP'!F15</f>
        <v>10669.36378</v>
      </c>
      <c r="I11" s="614">
        <v>0</v>
      </c>
      <c r="J11" s="614">
        <v>0</v>
      </c>
      <c r="K11" s="621">
        <f>'1.GRDP'!G15</f>
        <v>101.5333341265523</v>
      </c>
      <c r="L11" s="621"/>
      <c r="M11" s="631"/>
    </row>
    <row r="12" spans="1:42" ht="24.95" customHeight="1">
      <c r="A12" s="604" t="s">
        <v>509</v>
      </c>
      <c r="B12" s="605"/>
      <c r="C12" s="606"/>
      <c r="D12" s="620"/>
      <c r="E12" s="620"/>
      <c r="F12" s="632"/>
      <c r="G12" s="620"/>
      <c r="H12" s="620"/>
      <c r="I12" s="633"/>
      <c r="J12" s="633"/>
      <c r="K12" s="621"/>
      <c r="L12" s="621"/>
      <c r="M12" s="631"/>
    </row>
    <row r="13" spans="1:42" ht="24.95" customHeight="1">
      <c r="A13" s="604" t="s">
        <v>510</v>
      </c>
      <c r="B13" s="605"/>
      <c r="C13" s="606"/>
      <c r="D13" s="606"/>
      <c r="E13" s="606"/>
      <c r="F13" s="607"/>
      <c r="G13" s="634"/>
      <c r="H13" s="634"/>
      <c r="I13" s="635"/>
      <c r="J13" s="635"/>
      <c r="K13" s="635"/>
      <c r="L13" s="636"/>
      <c r="M13" s="637"/>
    </row>
    <row r="14" spans="1:42" ht="24.95" customHeight="1">
      <c r="A14" s="638" t="s">
        <v>625</v>
      </c>
      <c r="B14" s="605" t="s">
        <v>511</v>
      </c>
      <c r="C14" s="606" t="s">
        <v>250</v>
      </c>
      <c r="D14" s="620" t="e">
        <f>'[10]HTCT thang'!D155</f>
        <v>#REF!</v>
      </c>
      <c r="E14" s="620">
        <f>'[10]HTCT thang'!E155</f>
        <v>37245.25</v>
      </c>
      <c r="F14" s="620">
        <v>0</v>
      </c>
      <c r="G14" s="620">
        <f>'[11]4.NN'!E20</f>
        <v>0</v>
      </c>
      <c r="H14" s="620">
        <f>'1.Nong nghiep'!F5</f>
        <v>30957.3</v>
      </c>
      <c r="I14" s="614">
        <v>0</v>
      </c>
      <c r="J14" s="621">
        <v>0</v>
      </c>
      <c r="K14" s="621">
        <f>'1.Nong nghiep'!H5</f>
        <v>98.753668495597807</v>
      </c>
      <c r="L14" s="639"/>
      <c r="M14" s="623"/>
    </row>
    <row r="15" spans="1:42" ht="24.95" customHeight="1">
      <c r="A15" s="640" t="s">
        <v>512</v>
      </c>
      <c r="B15" s="604" t="s">
        <v>513</v>
      </c>
      <c r="C15" s="619" t="s">
        <v>138</v>
      </c>
      <c r="D15" s="620">
        <f>'[10]HTCT thang'!D164</f>
        <v>10063.700000000001</v>
      </c>
      <c r="E15" s="620">
        <f>'[10]HTCT thang'!E164</f>
        <v>46568.17</v>
      </c>
      <c r="F15" s="620">
        <v>0</v>
      </c>
      <c r="G15" s="620">
        <f>'1.Nong nghiep'!E14</f>
        <v>10477.700000000001</v>
      </c>
      <c r="H15" s="620">
        <f>'1.Nong nghiep'!F14</f>
        <v>79542.78</v>
      </c>
      <c r="I15" s="614">
        <v>0</v>
      </c>
      <c r="J15" s="621">
        <f>'1.Nong nghiep'!G14</f>
        <v>102.29631437637296</v>
      </c>
      <c r="K15" s="621">
        <f>'1.Nong nghiep'!H14</f>
        <v>102.60704898947715</v>
      </c>
      <c r="L15" s="622"/>
      <c r="M15" s="623"/>
    </row>
    <row r="16" spans="1:42" ht="24.95" customHeight="1">
      <c r="A16" s="641" t="s">
        <v>514</v>
      </c>
      <c r="B16" s="605" t="s">
        <v>515</v>
      </c>
      <c r="C16" s="606" t="s">
        <v>250</v>
      </c>
      <c r="D16" s="620">
        <f>'[10]HTCT thang'!D184</f>
        <v>187.8</v>
      </c>
      <c r="E16" s="620">
        <f>'[10]HTCT thang'!E184</f>
        <v>331.4</v>
      </c>
      <c r="F16" s="620"/>
      <c r="G16" s="620">
        <f>'1.Nong nghiep'!E31</f>
        <v>4444</v>
      </c>
      <c r="H16" s="620">
        <f>'1.Nong nghiep'!F31</f>
        <v>27175.141960000001</v>
      </c>
      <c r="I16" s="614">
        <v>0</v>
      </c>
      <c r="J16" s="621">
        <f>'1.Nong nghiep'!G31</f>
        <v>106.82692307692308</v>
      </c>
      <c r="K16" s="621">
        <f>'1.Nong nghiep'!H31</f>
        <v>104.06349835337367</v>
      </c>
      <c r="L16" s="621"/>
      <c r="M16" s="631"/>
    </row>
    <row r="17" spans="1:17" ht="24.95" customHeight="1">
      <c r="A17" s="641" t="s">
        <v>516</v>
      </c>
      <c r="B17" s="605" t="s">
        <v>517</v>
      </c>
      <c r="C17" s="606" t="s">
        <v>138</v>
      </c>
      <c r="D17" s="620">
        <f>'[10]HTCT thang'!D187</f>
        <v>1916.8999999999999</v>
      </c>
      <c r="E17" s="620">
        <f>'[10]HTCT thang'!E187</f>
        <v>7650.9000000000005</v>
      </c>
      <c r="F17" s="620"/>
      <c r="G17" s="620">
        <f>'1.Nong nghiep'!E33</f>
        <v>1791.63</v>
      </c>
      <c r="H17" s="620">
        <f>'1.Nong nghiep'!F33</f>
        <v>13773.652700000001</v>
      </c>
      <c r="I17" s="614">
        <v>0</v>
      </c>
      <c r="J17" s="621">
        <f>'1.Nong nghiep'!G33</f>
        <v>103.60734422437473</v>
      </c>
      <c r="K17" s="621">
        <f>'1.Nong nghiep'!H33</f>
        <v>103.26741341370611</v>
      </c>
      <c r="L17" s="621"/>
      <c r="M17" s="631"/>
    </row>
    <row r="18" spans="1:17" ht="24.95" customHeight="1">
      <c r="A18" s="604" t="s">
        <v>518</v>
      </c>
      <c r="B18" s="605" t="s">
        <v>519</v>
      </c>
      <c r="C18" s="606"/>
      <c r="D18" s="606" t="e">
        <f>'[10]HTCT thang'!D197</f>
        <v>#REF!</v>
      </c>
      <c r="E18" s="606" t="e">
        <f>'[10]HTCT thang'!E197</f>
        <v>#REF!</v>
      </c>
      <c r="F18" s="642"/>
      <c r="G18" s="642"/>
      <c r="H18" s="642"/>
      <c r="I18" s="642"/>
      <c r="J18" s="621"/>
      <c r="K18" s="621"/>
      <c r="L18" s="621"/>
      <c r="M18" s="631"/>
    </row>
    <row r="19" spans="1:17" ht="24.95" customHeight="1">
      <c r="A19" s="604" t="s">
        <v>520</v>
      </c>
      <c r="B19" s="605"/>
      <c r="C19" s="606" t="s">
        <v>521</v>
      </c>
      <c r="D19" s="606"/>
      <c r="E19" s="606"/>
      <c r="F19" s="621">
        <v>112.71</v>
      </c>
      <c r="G19" s="614">
        <v>0</v>
      </c>
      <c r="H19" s="614">
        <v>0</v>
      </c>
      <c r="I19" s="621">
        <f>'2.IIPthang'!D6</f>
        <v>106.49</v>
      </c>
      <c r="J19" s="621">
        <f>'2.IIPthang'!E6</f>
        <v>119.93</v>
      </c>
      <c r="K19" s="621">
        <f>'2.IIPthang'!F6</f>
        <v>111.39</v>
      </c>
      <c r="L19" s="621"/>
      <c r="M19" s="631"/>
    </row>
    <row r="20" spans="1:17" ht="24.95" customHeight="1">
      <c r="A20" s="643" t="s">
        <v>0</v>
      </c>
      <c r="B20" s="605"/>
      <c r="C20" s="606" t="s">
        <v>11</v>
      </c>
      <c r="D20" s="606" t="e">
        <f>'[10]HTCT thang'!D198</f>
        <v>#REF!</v>
      </c>
      <c r="E20" s="606" t="e">
        <f>'[10]HTCT thang'!E198</f>
        <v>#REF!</v>
      </c>
      <c r="F20" s="621">
        <v>92.19</v>
      </c>
      <c r="G20" s="614">
        <v>0</v>
      </c>
      <c r="H20" s="614">
        <v>0</v>
      </c>
      <c r="I20" s="621">
        <f>'2.IIPthang'!D7</f>
        <v>112.57</v>
      </c>
      <c r="J20" s="621">
        <f>'2.IIPthang'!E7</f>
        <v>78.63</v>
      </c>
      <c r="K20" s="621">
        <f>'2.IIPthang'!F7</f>
        <v>89.48</v>
      </c>
      <c r="L20" s="621"/>
      <c r="M20" s="631"/>
    </row>
    <row r="21" spans="1:17" ht="24.95" customHeight="1">
      <c r="A21" s="644" t="s">
        <v>93</v>
      </c>
      <c r="B21" s="645"/>
      <c r="C21" s="606" t="s">
        <v>11</v>
      </c>
      <c r="D21" s="606" t="e">
        <f>'[10]HTCT thang'!D200</f>
        <v>#REF!</v>
      </c>
      <c r="E21" s="606" t="e">
        <f>'[10]HTCT thang'!E200</f>
        <v>#REF!</v>
      </c>
      <c r="F21" s="621">
        <v>112.76</v>
      </c>
      <c r="G21" s="614">
        <v>0</v>
      </c>
      <c r="H21" s="614">
        <v>0</v>
      </c>
      <c r="I21" s="621">
        <f>'2.IIPthang'!D9</f>
        <v>106.55</v>
      </c>
      <c r="J21" s="621">
        <f>'2.IIPthang'!E9</f>
        <v>120.25</v>
      </c>
      <c r="K21" s="621">
        <f>'2.IIPthang'!F9</f>
        <v>111.5</v>
      </c>
      <c r="L21" s="621"/>
      <c r="M21" s="631"/>
    </row>
    <row r="22" spans="1:17" ht="34.5" customHeight="1">
      <c r="A22" s="644" t="s">
        <v>114</v>
      </c>
      <c r="B22" s="605"/>
      <c r="C22" s="606" t="s">
        <v>11</v>
      </c>
      <c r="D22" s="606" t="e">
        <f>'[10]HTCT thang'!D222</f>
        <v>#REF!</v>
      </c>
      <c r="E22" s="606" t="e">
        <f>'[10]HTCT thang'!E222</f>
        <v>#REF!</v>
      </c>
      <c r="F22" s="621">
        <v>112.32</v>
      </c>
      <c r="G22" s="614">
        <v>0</v>
      </c>
      <c r="H22" s="614">
        <v>0</v>
      </c>
      <c r="I22" s="621">
        <f>'2.IIPthang'!D31</f>
        <v>101.65</v>
      </c>
      <c r="J22" s="621">
        <f>'2.IIPthang'!E31</f>
        <v>110.24</v>
      </c>
      <c r="K22" s="621">
        <f>'2.IIPthang'!F31</f>
        <v>108.79</v>
      </c>
      <c r="L22" s="621"/>
      <c r="M22" s="631"/>
    </row>
    <row r="23" spans="1:17" ht="24.95" customHeight="1">
      <c r="A23" s="644" t="s">
        <v>115</v>
      </c>
      <c r="B23" s="605"/>
      <c r="C23" s="606" t="s">
        <v>11</v>
      </c>
      <c r="D23" s="606" t="e">
        <f>'[10]HTCT thang'!D224</f>
        <v>#REF!</v>
      </c>
      <c r="E23" s="606" t="e">
        <f>'[10]HTCT thang'!E224</f>
        <v>#REF!</v>
      </c>
      <c r="F23" s="621">
        <v>103.64</v>
      </c>
      <c r="G23" s="614">
        <v>0</v>
      </c>
      <c r="H23" s="614">
        <v>0</v>
      </c>
      <c r="I23" s="621">
        <f>'2.IIPthang'!D33</f>
        <v>99.99</v>
      </c>
      <c r="J23" s="621">
        <f>'2.IIPthang'!E33</f>
        <v>80.11</v>
      </c>
      <c r="K23" s="621">
        <f>'2.IIPthang'!F33</f>
        <v>95.52</v>
      </c>
      <c r="L23" s="621"/>
      <c r="M23" s="631"/>
    </row>
    <row r="24" spans="1:17" ht="24.95" customHeight="1">
      <c r="A24" s="646" t="s">
        <v>522</v>
      </c>
      <c r="B24" s="605"/>
      <c r="C24" s="606" t="s">
        <v>521</v>
      </c>
      <c r="D24" s="606"/>
      <c r="E24" s="606"/>
      <c r="F24" s="621">
        <v>94.75</v>
      </c>
      <c r="G24" s="614">
        <v>0</v>
      </c>
      <c r="H24" s="614">
        <v>0</v>
      </c>
      <c r="I24" s="621">
        <f>'4.ton kho'!D5</f>
        <v>97.34</v>
      </c>
      <c r="J24" s="621">
        <f>'4.ton kho'!E5</f>
        <v>86.72</v>
      </c>
      <c r="K24" s="620"/>
      <c r="L24" s="621"/>
      <c r="M24" s="631"/>
      <c r="N24" s="647"/>
    </row>
    <row r="25" spans="1:17" ht="24.95" customHeight="1">
      <c r="A25" s="646" t="s">
        <v>523</v>
      </c>
      <c r="B25" s="605"/>
      <c r="C25" s="606" t="s">
        <v>521</v>
      </c>
      <c r="D25" s="606"/>
      <c r="E25" s="606"/>
      <c r="F25" s="648">
        <v>104.71</v>
      </c>
      <c r="G25" s="614">
        <v>0</v>
      </c>
      <c r="H25" s="614">
        <v>0</v>
      </c>
      <c r="I25" s="621">
        <f>'5.tieu thu'!D5</f>
        <v>112.22</v>
      </c>
      <c r="J25" s="621">
        <f>'5.tieu thu'!E5</f>
        <v>117.19</v>
      </c>
      <c r="K25" s="621">
        <f>'5.tieu thu'!F5</f>
        <v>104.29</v>
      </c>
      <c r="L25" s="621"/>
      <c r="M25" s="631"/>
      <c r="N25" s="647"/>
    </row>
    <row r="26" spans="1:17" ht="24.95" customHeight="1">
      <c r="A26" s="649" t="s">
        <v>524</v>
      </c>
      <c r="B26" s="650"/>
      <c r="C26" s="606" t="s">
        <v>142</v>
      </c>
      <c r="D26" s="606" t="e">
        <f>'[10]HTCT thang'!D242</f>
        <v>#REF!</v>
      </c>
      <c r="E26" s="606" t="e">
        <f>'[10]HTCT thang'!E242</f>
        <v>#REF!</v>
      </c>
      <c r="F26" s="648">
        <v>6227.0397899999998</v>
      </c>
      <c r="G26" s="651">
        <f>'7.Tong muc'!D12/1000</f>
        <v>6667.6758300000001</v>
      </c>
      <c r="H26" s="651">
        <f>'7.Tong muc'!E12/1000</f>
        <v>44346.845136348762</v>
      </c>
      <c r="I26" s="621">
        <f>'7.Tong muc'!D12/'7.Tong muc'!C12%</f>
        <v>100.85616739816936</v>
      </c>
      <c r="J26" s="621">
        <f>'7.Tong muc'!F12</f>
        <v>110.36157891602319</v>
      </c>
      <c r="K26" s="621">
        <f>'7.Tong muc'!G12</f>
        <v>107.34992069972894</v>
      </c>
      <c r="L26" s="621"/>
      <c r="M26" s="631"/>
      <c r="N26" s="647"/>
      <c r="O26" s="647"/>
      <c r="P26" s="647"/>
      <c r="Q26" s="647"/>
    </row>
    <row r="27" spans="1:17" ht="24.95" customHeight="1">
      <c r="A27" s="652" t="s">
        <v>200</v>
      </c>
      <c r="B27" s="605" t="s">
        <v>525</v>
      </c>
      <c r="C27" s="606"/>
      <c r="D27" s="606" t="e">
        <f>'[10]HTCT thang'!D243</f>
        <v>#REF!</v>
      </c>
      <c r="E27" s="606" t="e">
        <f>'[10]HTCT thang'!E243</f>
        <v>#REF!</v>
      </c>
      <c r="F27" s="621">
        <v>5047.69092</v>
      </c>
      <c r="G27" s="651">
        <f>'7.Tong muc'!D13/1000</f>
        <v>5396.3945199999998</v>
      </c>
      <c r="H27" s="651">
        <f>'7.Tong muc'!E13/1000</f>
        <v>35927.186315620616</v>
      </c>
      <c r="I27" s="621">
        <f>'7.Tong muc'!D13/'7.Tong muc'!C13%</f>
        <v>102.46610652956812</v>
      </c>
      <c r="J27" s="621">
        <f>'7.Tong muc'!F13</f>
        <v>109.04004113218529</v>
      </c>
      <c r="K27" s="621">
        <f>'7.Tong muc'!G13</f>
        <v>106.2315573576914</v>
      </c>
      <c r="L27" s="621"/>
      <c r="M27" s="631"/>
      <c r="N27" s="647"/>
      <c r="O27" s="647"/>
      <c r="P27" s="647"/>
      <c r="Q27" s="647"/>
    </row>
    <row r="28" spans="1:17" ht="24.95" customHeight="1">
      <c r="A28" s="652" t="s">
        <v>44</v>
      </c>
      <c r="B28" s="605" t="s">
        <v>526</v>
      </c>
      <c r="C28" s="653" t="s">
        <v>527</v>
      </c>
      <c r="D28" s="606" t="e">
        <f>'[10]HTCT thang'!D244</f>
        <v>#REF!</v>
      </c>
      <c r="E28" s="606" t="e">
        <f>'[10]HTCT thang'!E244</f>
        <v>#REF!</v>
      </c>
      <c r="F28" s="621">
        <v>57.783290000000001</v>
      </c>
      <c r="G28" s="651">
        <f>'7.Tong muc'!D14/1000</f>
        <v>63.5</v>
      </c>
      <c r="H28" s="651">
        <f>'7.Tong muc'!E14/1000</f>
        <v>398.67364999999995</v>
      </c>
      <c r="I28" s="621">
        <f>'7.Tong muc'!D14/'7.Tong muc'!C14%</f>
        <v>91.237703384645798</v>
      </c>
      <c r="J28" s="621">
        <f>'7.Tong muc'!F14</f>
        <v>112.64973851012577</v>
      </c>
      <c r="K28" s="621">
        <f>'7.Tong muc'!G14</f>
        <v>114.43701892175106</v>
      </c>
      <c r="L28" s="621"/>
      <c r="M28" s="631"/>
      <c r="N28" s="647"/>
      <c r="O28" s="647"/>
      <c r="P28" s="647"/>
      <c r="Q28" s="647"/>
    </row>
    <row r="29" spans="1:17" ht="24.95" customHeight="1">
      <c r="A29" s="652" t="s">
        <v>45</v>
      </c>
      <c r="B29" s="605" t="s">
        <v>526</v>
      </c>
      <c r="C29" s="653" t="s">
        <v>527</v>
      </c>
      <c r="D29" s="606" t="e">
        <f>'[10]HTCT thang'!D245</f>
        <v>#REF!</v>
      </c>
      <c r="E29" s="606" t="e">
        <f>'[10]HTCT thang'!E245</f>
        <v>#REF!</v>
      </c>
      <c r="F29" s="621">
        <v>495.36471</v>
      </c>
      <c r="G29" s="651">
        <f>'7.Tong muc'!D15/1000</f>
        <v>518.63053000000002</v>
      </c>
      <c r="H29" s="651">
        <f>'7.Tong muc'!E15/1000</f>
        <v>3533.0849500000004</v>
      </c>
      <c r="I29" s="621">
        <f>'7.Tong muc'!D15/'7.Tong muc'!C15%</f>
        <v>93.342195580487413</v>
      </c>
      <c r="J29" s="621">
        <f>'7.Tong muc'!F15</f>
        <v>109.95960900194783</v>
      </c>
      <c r="K29" s="621">
        <f>'7.Tong muc'!G15</f>
        <v>108.13634685322639</v>
      </c>
      <c r="L29" s="621"/>
      <c r="M29" s="631"/>
      <c r="N29" s="647"/>
      <c r="O29" s="647"/>
      <c r="P29" s="647"/>
      <c r="Q29" s="647"/>
    </row>
    <row r="30" spans="1:17" ht="24.95" customHeight="1">
      <c r="A30" s="652" t="s">
        <v>52</v>
      </c>
      <c r="B30" s="605" t="s">
        <v>528</v>
      </c>
      <c r="C30" s="653" t="s">
        <v>527</v>
      </c>
      <c r="D30" s="606" t="e">
        <f>'[10]HTCT thang'!D246</f>
        <v>#REF!</v>
      </c>
      <c r="E30" s="606" t="e">
        <f>'[10]HTCT thang'!E246</f>
        <v>#REF!</v>
      </c>
      <c r="F30" s="621">
        <v>32.679130000000001</v>
      </c>
      <c r="G30" s="651">
        <f>'7.Tong muc'!D16/1000</f>
        <v>72.075949999999992</v>
      </c>
      <c r="H30" s="651">
        <f>'7.Tong muc'!E16/1000</f>
        <v>306.29048000000006</v>
      </c>
      <c r="I30" s="621">
        <f>'7.Tong muc'!D16/'7.Tong muc'!C16%</f>
        <v>64.477098295975267</v>
      </c>
      <c r="J30" s="621">
        <f>'7.Tong muc'!F16</f>
        <v>282.3692964636756</v>
      </c>
      <c r="K30" s="621">
        <f>'7.Tong muc'!G16</f>
        <v>205.41267858019441</v>
      </c>
      <c r="L30" s="621"/>
      <c r="M30" s="631"/>
      <c r="N30" s="647"/>
      <c r="O30" s="647"/>
      <c r="P30" s="647"/>
      <c r="Q30" s="647"/>
    </row>
    <row r="31" spans="1:17" ht="24.95" customHeight="1">
      <c r="A31" s="652" t="s">
        <v>53</v>
      </c>
      <c r="B31" s="605" t="s">
        <v>529</v>
      </c>
      <c r="C31" s="653" t="s">
        <v>527</v>
      </c>
      <c r="D31" s="606" t="e">
        <f>'[10]HTCT thang'!D247</f>
        <v>#REF!</v>
      </c>
      <c r="E31" s="606" t="e">
        <f>'[10]HTCT thang'!E247</f>
        <v>#REF!</v>
      </c>
      <c r="F31" s="621">
        <v>593.52174000000002</v>
      </c>
      <c r="G31" s="651">
        <f>'7.Tong muc'!D17/1000</f>
        <v>617.07482999999991</v>
      </c>
      <c r="H31" s="651">
        <f>'7.Tong muc'!E17/1000</f>
        <v>4181.6097407281459</v>
      </c>
      <c r="I31" s="621">
        <f>'7.Tong muc'!D17/'7.Tong muc'!C17%</f>
        <v>101.56761382151461</v>
      </c>
      <c r="J31" s="621">
        <f>'7.Tong muc'!F17</f>
        <v>114.46153881660474</v>
      </c>
      <c r="K31" s="621">
        <f>'7.Tong muc'!G17</f>
        <v>112.22419635666189</v>
      </c>
      <c r="L31" s="621"/>
      <c r="M31" s="631"/>
      <c r="N31" s="647"/>
      <c r="O31" s="647"/>
      <c r="P31" s="647"/>
      <c r="Q31" s="647"/>
    </row>
    <row r="32" spans="1:17" s="18" customFormat="1" ht="24.95" customHeight="1">
      <c r="A32" s="611" t="s">
        <v>530</v>
      </c>
      <c r="B32" s="611" t="s">
        <v>531</v>
      </c>
      <c r="C32" s="606" t="s">
        <v>142</v>
      </c>
      <c r="D32" s="606" t="e">
        <f>'[10]HTCT thang'!D335</f>
        <v>#REF!</v>
      </c>
      <c r="E32" s="606" t="e">
        <f>'[10]HTCT thang'!E335</f>
        <v>#REF!</v>
      </c>
      <c r="F32" s="635">
        <v>685.91727999999989</v>
      </c>
      <c r="G32" s="632">
        <f>'9.DT van tai'!C6/1000</f>
        <v>734.95998999999995</v>
      </c>
      <c r="H32" s="632">
        <f>'9.DT van tai'!D6/1000</f>
        <v>4793.4648760671998</v>
      </c>
      <c r="I32" s="635">
        <f>'[11]13.DTVT'!C10/'[11]13.DTVT'!B10%</f>
        <v>102.2595635792154</v>
      </c>
      <c r="J32" s="635">
        <f>'9.DT van tai'!E6</f>
        <v>129.81400837957355</v>
      </c>
      <c r="K32" s="635">
        <f>'9.DT van tai'!F6</f>
        <v>131.40066733800367</v>
      </c>
      <c r="L32" s="635"/>
      <c r="M32" s="654"/>
      <c r="N32" s="647"/>
      <c r="O32" s="647"/>
      <c r="P32" s="647"/>
      <c r="Q32" s="647"/>
    </row>
    <row r="33" spans="1:16" s="18" customFormat="1" ht="24.95" customHeight="1">
      <c r="A33" s="649" t="s">
        <v>532</v>
      </c>
      <c r="B33" s="611"/>
      <c r="C33" s="612"/>
      <c r="D33" s="606"/>
      <c r="E33" s="606"/>
      <c r="F33" s="639"/>
      <c r="G33" s="639"/>
      <c r="H33" s="639"/>
      <c r="I33" s="621"/>
      <c r="J33" s="621"/>
      <c r="K33" s="621"/>
      <c r="L33" s="622"/>
      <c r="M33" s="623"/>
      <c r="N33" s="647"/>
      <c r="O33" s="647"/>
      <c r="P33" s="647"/>
    </row>
    <row r="34" spans="1:16" s="18" customFormat="1" ht="24.95" hidden="1" customHeight="1">
      <c r="A34" s="649" t="s">
        <v>558</v>
      </c>
      <c r="B34" s="611"/>
      <c r="C34" s="606" t="s">
        <v>142</v>
      </c>
      <c r="D34" s="606"/>
      <c r="E34" s="606"/>
      <c r="F34" s="639"/>
      <c r="G34" s="621">
        <v>0</v>
      </c>
      <c r="H34" s="639">
        <f>'26.VĐTTXH'!E8/1000</f>
        <v>23219.330330000001</v>
      </c>
      <c r="I34" s="621">
        <v>0</v>
      </c>
      <c r="J34" s="621">
        <v>0</v>
      </c>
      <c r="K34" s="621">
        <f>'26.VĐTTXH'!H8</f>
        <v>108.02860426287658</v>
      </c>
      <c r="L34" s="621"/>
      <c r="M34" s="623"/>
      <c r="N34" s="647"/>
      <c r="O34" s="647"/>
      <c r="P34" s="647"/>
    </row>
    <row r="35" spans="1:16" s="18" customFormat="1" ht="24.95" hidden="1" customHeight="1">
      <c r="A35" s="638" t="s">
        <v>533</v>
      </c>
      <c r="B35" s="611"/>
      <c r="C35" s="612" t="s">
        <v>11</v>
      </c>
      <c r="D35" s="606"/>
      <c r="E35" s="606"/>
      <c r="F35" s="639"/>
      <c r="G35" s="621">
        <v>0</v>
      </c>
      <c r="H35" s="639">
        <f>('26.VĐTTXH'!E9+'26.VĐTTXH'!E10+'26.VĐTTXH'!E11+'26.VĐTTXH'!E12+'26.VĐTTXH'!E13+'26.VĐTTXH'!E14)/1000</f>
        <v>4661.5937599999997</v>
      </c>
      <c r="I35" s="621">
        <v>0</v>
      </c>
      <c r="J35" s="621">
        <v>0</v>
      </c>
      <c r="K35" s="621">
        <f>'[11]20.VĐTPT'!F13</f>
        <v>130.69070703049434</v>
      </c>
      <c r="L35" s="621"/>
      <c r="M35" s="623"/>
      <c r="N35" s="647"/>
      <c r="O35" s="647"/>
      <c r="P35" s="647"/>
    </row>
    <row r="36" spans="1:16" s="18" customFormat="1" ht="24.95" hidden="1" customHeight="1">
      <c r="A36" s="638" t="s">
        <v>534</v>
      </c>
      <c r="B36" s="611"/>
      <c r="C36" s="612" t="s">
        <v>11</v>
      </c>
      <c r="D36" s="606"/>
      <c r="E36" s="606"/>
      <c r="F36" s="639"/>
      <c r="G36" s="621">
        <v>0</v>
      </c>
      <c r="H36" s="639">
        <f>'26.VĐTTXH'!E15/1000</f>
        <v>10984.416090000001</v>
      </c>
      <c r="I36" s="621">
        <v>0</v>
      </c>
      <c r="J36" s="621">
        <v>0</v>
      </c>
      <c r="K36" s="621">
        <f>'26.VĐTTXH'!H15</f>
        <v>105.69069621301217</v>
      </c>
      <c r="L36" s="621"/>
      <c r="M36" s="623"/>
      <c r="N36" s="647"/>
      <c r="O36" s="647"/>
      <c r="P36" s="647"/>
    </row>
    <row r="37" spans="1:16" s="18" customFormat="1" ht="24.95" hidden="1" customHeight="1">
      <c r="A37" s="641" t="s">
        <v>535</v>
      </c>
      <c r="B37" s="604"/>
      <c r="C37" s="612" t="s">
        <v>11</v>
      </c>
      <c r="D37" s="606" t="e">
        <f>'[10]HTCT thang'!D30</f>
        <v>#REF!</v>
      </c>
      <c r="E37" s="606" t="e">
        <f>'[10]HTCT thang'!E30</f>
        <v>#REF!</v>
      </c>
      <c r="F37" s="639">
        <v>639160</v>
      </c>
      <c r="G37" s="621">
        <v>0</v>
      </c>
      <c r="H37" s="639">
        <f>'26.VĐTTXH'!E16/1000</f>
        <v>7573.3204800000003</v>
      </c>
      <c r="I37" s="621">
        <v>0</v>
      </c>
      <c r="J37" s="621">
        <v>0</v>
      </c>
      <c r="K37" s="621">
        <f>'26.VĐTTXH'!H16</f>
        <v>100.52438563975001</v>
      </c>
      <c r="L37" s="655">
        <v>7776625</v>
      </c>
      <c r="M37" s="623">
        <v>34.531393760146592</v>
      </c>
      <c r="N37" s="647"/>
      <c r="O37" s="647"/>
      <c r="P37" s="647"/>
    </row>
    <row r="38" spans="1:16" s="18" customFormat="1" ht="24.95" customHeight="1">
      <c r="A38" s="604" t="s">
        <v>626</v>
      </c>
      <c r="B38" s="604"/>
      <c r="C38" s="612"/>
      <c r="D38" s="606"/>
      <c r="E38" s="606"/>
      <c r="F38" s="639"/>
      <c r="G38" s="639"/>
      <c r="H38" s="639"/>
      <c r="I38" s="621"/>
      <c r="J38" s="621"/>
      <c r="K38" s="621"/>
      <c r="L38" s="622"/>
      <c r="M38" s="623"/>
    </row>
    <row r="39" spans="1:16" ht="24.95" customHeight="1">
      <c r="A39" s="641" t="s">
        <v>536</v>
      </c>
      <c r="B39" s="605" t="s">
        <v>537</v>
      </c>
      <c r="C39" s="656" t="s">
        <v>538</v>
      </c>
      <c r="D39" s="606" t="e">
        <f>'[10]HTCT thang'!D7</f>
        <v>#REF!</v>
      </c>
      <c r="E39" s="606" t="e">
        <f>'[10]HTCT thang'!E7</f>
        <v>#REF!</v>
      </c>
      <c r="F39" s="639">
        <v>151</v>
      </c>
      <c r="G39" s="621">
        <v>0</v>
      </c>
      <c r="H39" s="639">
        <f>'6.Doanh nghiep'!B5</f>
        <v>839</v>
      </c>
      <c r="I39" s="621">
        <v>0</v>
      </c>
      <c r="J39" s="621">
        <v>0</v>
      </c>
      <c r="K39" s="622">
        <f>'6.Doanh nghiep'!E5</f>
        <v>96.770472895040371</v>
      </c>
      <c r="L39" s="639"/>
      <c r="M39" s="657"/>
    </row>
    <row r="40" spans="1:16" ht="24.95" customHeight="1">
      <c r="A40" s="641" t="s">
        <v>539</v>
      </c>
      <c r="B40" s="605" t="s">
        <v>537</v>
      </c>
      <c r="C40" s="656" t="s">
        <v>538</v>
      </c>
      <c r="D40" s="606" t="e">
        <f>'[10]HTCT thang'!D12</f>
        <v>#REF!</v>
      </c>
      <c r="E40" s="606" t="e">
        <f>'[10]HTCT thang'!E12</f>
        <v>#REF!</v>
      </c>
      <c r="F40" s="639">
        <v>27</v>
      </c>
      <c r="G40" s="621">
        <v>0</v>
      </c>
      <c r="H40" s="639">
        <f>'6.Doanh nghiep'!B27</f>
        <v>248</v>
      </c>
      <c r="I40" s="621">
        <v>0</v>
      </c>
      <c r="J40" s="621">
        <v>0</v>
      </c>
      <c r="K40" s="622">
        <f>'6.Doanh nghiep'!E27</f>
        <v>100.40485829959513</v>
      </c>
      <c r="L40" s="639"/>
      <c r="M40" s="657"/>
    </row>
    <row r="41" spans="1:16" ht="24.95" customHeight="1">
      <c r="A41" s="641" t="s">
        <v>540</v>
      </c>
      <c r="B41" s="605" t="s">
        <v>541</v>
      </c>
      <c r="C41" s="656" t="s">
        <v>538</v>
      </c>
      <c r="D41" s="606" t="e">
        <f>'[10]HTCT thang'!D13</f>
        <v>#REF!</v>
      </c>
      <c r="E41" s="606" t="e">
        <f>'[10]HTCT thang'!E13</f>
        <v>#REF!</v>
      </c>
      <c r="F41" s="639">
        <v>70</v>
      </c>
      <c r="G41" s="621">
        <v>0</v>
      </c>
      <c r="H41" s="639">
        <f>'6.Doanh nghiep'!B25</f>
        <v>745</v>
      </c>
      <c r="I41" s="621">
        <v>0</v>
      </c>
      <c r="J41" s="621">
        <v>0</v>
      </c>
      <c r="K41" s="622">
        <f>'6.Doanh nghiep'!E25</f>
        <v>126.70068027210884</v>
      </c>
      <c r="L41" s="639"/>
      <c r="M41" s="657"/>
    </row>
    <row r="42" spans="1:16" ht="24.95" customHeight="1">
      <c r="A42" s="641" t="s">
        <v>542</v>
      </c>
      <c r="B42" s="605" t="s">
        <v>537</v>
      </c>
      <c r="C42" s="656" t="s">
        <v>538</v>
      </c>
      <c r="D42" s="606" t="e">
        <f>'[10]HTCT thang'!D11</f>
        <v>#REF!</v>
      </c>
      <c r="E42" s="606" t="e">
        <f>'[10]HTCT thang'!E11</f>
        <v>#REF!</v>
      </c>
      <c r="F42" s="639">
        <v>19</v>
      </c>
      <c r="G42" s="621">
        <v>0</v>
      </c>
      <c r="H42" s="639">
        <f>'6.Doanh nghiep'!B26</f>
        <v>106</v>
      </c>
      <c r="I42" s="621">
        <v>0</v>
      </c>
      <c r="J42" s="621">
        <v>0</v>
      </c>
      <c r="K42" s="622">
        <f>'6.Doanh nghiep'!E26</f>
        <v>135.89743589743588</v>
      </c>
      <c r="L42" s="641"/>
      <c r="M42" s="657"/>
    </row>
    <row r="43" spans="1:16" ht="24.95" customHeight="1">
      <c r="A43" s="604" t="s">
        <v>627</v>
      </c>
      <c r="B43" s="605"/>
      <c r="C43" s="606"/>
      <c r="D43" s="606" t="e">
        <f>'[10]HTCT thang'!D16</f>
        <v>#REF!</v>
      </c>
      <c r="E43" s="606" t="e">
        <f>'[10]HTCT thang'!E16</f>
        <v>#REF!</v>
      </c>
      <c r="F43" s="641"/>
      <c r="G43" s="639"/>
      <c r="H43" s="639"/>
      <c r="I43" s="621"/>
      <c r="J43" s="621"/>
      <c r="K43" s="642"/>
      <c r="L43" s="658"/>
      <c r="M43" s="623"/>
    </row>
    <row r="44" spans="1:16" ht="24.95" customHeight="1">
      <c r="A44" s="605" t="s">
        <v>556</v>
      </c>
      <c r="B44" s="605"/>
      <c r="C44" s="606"/>
      <c r="D44" s="606"/>
      <c r="E44" s="606"/>
      <c r="F44" s="639"/>
      <c r="G44" s="639"/>
      <c r="H44" s="639"/>
      <c r="I44" s="621"/>
      <c r="J44" s="621"/>
      <c r="K44" s="642"/>
      <c r="L44" s="658"/>
      <c r="M44" s="623"/>
    </row>
    <row r="45" spans="1:16" ht="24.95" customHeight="1">
      <c r="A45" s="641" t="s">
        <v>543</v>
      </c>
      <c r="B45" s="605"/>
      <c r="C45" s="606" t="s">
        <v>544</v>
      </c>
      <c r="D45" s="606" t="e">
        <f>'[10]HTCT thang'!D17</f>
        <v>#REF!</v>
      </c>
      <c r="E45" s="606" t="e">
        <f>'[10]HTCT thang'!E17</f>
        <v>#REF!</v>
      </c>
      <c r="F45" s="639">
        <v>0</v>
      </c>
      <c r="G45" s="621">
        <v>0</v>
      </c>
      <c r="H45" s="639">
        <f>'14.Thu hut dau tu'!B6</f>
        <v>17</v>
      </c>
      <c r="I45" s="621">
        <v>0</v>
      </c>
      <c r="J45" s="621">
        <v>0</v>
      </c>
      <c r="K45" s="622">
        <f>'14.Thu hut dau tu'!F6</f>
        <v>113.33333333333334</v>
      </c>
      <c r="L45" s="658"/>
      <c r="M45" s="623"/>
      <c r="N45" s="659"/>
      <c r="O45" s="660"/>
    </row>
    <row r="46" spans="1:16" ht="24.95" customHeight="1">
      <c r="A46" s="641" t="s">
        <v>545</v>
      </c>
      <c r="B46" s="661"/>
      <c r="C46" s="606" t="s">
        <v>142</v>
      </c>
      <c r="D46" s="606" t="e">
        <f>'[10]HTCT thang'!D20</f>
        <v>#REF!</v>
      </c>
      <c r="E46" s="606" t="e">
        <f>'[10]HTCT thang'!E20</f>
        <v>#REF!</v>
      </c>
      <c r="F46" s="639">
        <v>0</v>
      </c>
      <c r="G46" s="621">
        <v>0</v>
      </c>
      <c r="H46" s="639">
        <f>'14.Thu hut dau tu'!D6</f>
        <v>3501.5299999999997</v>
      </c>
      <c r="I46" s="621">
        <v>0</v>
      </c>
      <c r="J46" s="621">
        <v>0</v>
      </c>
      <c r="K46" s="622">
        <f>'14.Thu hut dau tu'!H6</f>
        <v>30.069981381013402</v>
      </c>
      <c r="L46" s="658">
        <v>5500</v>
      </c>
      <c r="M46" s="623">
        <f>H46/L46%</f>
        <v>63.664181818181817</v>
      </c>
    </row>
    <row r="47" spans="1:16" ht="24.95" customHeight="1">
      <c r="A47" s="605" t="s">
        <v>557</v>
      </c>
      <c r="B47" s="605" t="s">
        <v>546</v>
      </c>
      <c r="C47" s="606"/>
      <c r="D47" s="606" t="e">
        <f>'[10]HTCT thang'!D23</f>
        <v>#REF!</v>
      </c>
      <c r="E47" s="606" t="e">
        <f>'[10]HTCT thang'!E23</f>
        <v>#REF!</v>
      </c>
      <c r="F47" s="639"/>
      <c r="G47" s="639"/>
      <c r="H47" s="639"/>
      <c r="I47" s="621"/>
      <c r="J47" s="621"/>
      <c r="K47" s="642"/>
      <c r="L47" s="658"/>
      <c r="M47" s="623"/>
    </row>
    <row r="48" spans="1:16" ht="24.95" customHeight="1">
      <c r="A48" s="641" t="s">
        <v>543</v>
      </c>
      <c r="B48" s="605"/>
      <c r="C48" s="606" t="s">
        <v>544</v>
      </c>
      <c r="D48" s="606" t="e">
        <f>'[10]HTCT thang'!D24</f>
        <v>#REF!</v>
      </c>
      <c r="E48" s="606" t="e">
        <f>'[10]HTCT thang'!E24</f>
        <v>#REF!</v>
      </c>
      <c r="F48" s="639">
        <v>9</v>
      </c>
      <c r="G48" s="621">
        <v>0</v>
      </c>
      <c r="H48" s="639">
        <f>'14.Thu hut dau tu'!B11</f>
        <v>52</v>
      </c>
      <c r="I48" s="621">
        <v>0</v>
      </c>
      <c r="J48" s="621">
        <v>0</v>
      </c>
      <c r="K48" s="622">
        <f>'14.Thu hut dau tu'!F11</f>
        <v>130</v>
      </c>
      <c r="L48" s="658"/>
      <c r="M48" s="623"/>
    </row>
    <row r="49" spans="1:14" ht="24.95" customHeight="1">
      <c r="A49" s="641" t="s">
        <v>545</v>
      </c>
      <c r="B49" s="661"/>
      <c r="C49" s="606" t="s">
        <v>547</v>
      </c>
      <c r="D49" s="606" t="e">
        <f>'[10]HTCT thang'!D27</f>
        <v>#REF!</v>
      </c>
      <c r="E49" s="606" t="e">
        <f>'[10]HTCT thang'!E27</f>
        <v>#REF!</v>
      </c>
      <c r="F49" s="639">
        <v>15.951999999999998</v>
      </c>
      <c r="G49" s="621">
        <v>0</v>
      </c>
      <c r="H49" s="622">
        <f>'14.Thu hut dau tu'!D11</f>
        <v>473.229758</v>
      </c>
      <c r="I49" s="621">
        <v>0</v>
      </c>
      <c r="J49" s="621">
        <v>0</v>
      </c>
      <c r="K49" s="622">
        <f>'14.Thu hut dau tu'!H11</f>
        <v>107.36638063619024</v>
      </c>
      <c r="L49" s="658">
        <v>400</v>
      </c>
      <c r="M49" s="623">
        <f>H49/L49%</f>
        <v>118.3074395</v>
      </c>
    </row>
    <row r="50" spans="1:14" ht="24.95" customHeight="1">
      <c r="A50" s="662" t="s">
        <v>628</v>
      </c>
      <c r="B50" s="605" t="s">
        <v>548</v>
      </c>
      <c r="C50" s="606" t="s">
        <v>142</v>
      </c>
      <c r="D50" s="606" t="e">
        <f>'[10]HTCT thang'!D49</f>
        <v>#REF!</v>
      </c>
      <c r="E50" s="606">
        <f>'[10]HTCT thang'!E49</f>
        <v>9034310.5853110012</v>
      </c>
      <c r="F50" s="639">
        <v>2058011.5301779993</v>
      </c>
      <c r="G50" s="621">
        <v>0</v>
      </c>
      <c r="H50" s="639">
        <f>'11.Thu NSNN'!B7/1000</f>
        <v>16001.095162072001</v>
      </c>
      <c r="I50" s="621">
        <v>0</v>
      </c>
      <c r="J50" s="621">
        <v>0</v>
      </c>
      <c r="K50" s="622">
        <f>'11.Thu NSNN'!D7</f>
        <v>103.72409367940664</v>
      </c>
      <c r="L50" s="663">
        <v>31765000</v>
      </c>
      <c r="M50" s="623">
        <f>H50/L50%</f>
        <v>5.0373351682896271E-2</v>
      </c>
      <c r="N50" s="664"/>
    </row>
    <row r="51" spans="1:14" ht="24.95" customHeight="1">
      <c r="A51" s="662" t="s">
        <v>629</v>
      </c>
      <c r="B51" s="605" t="s">
        <v>549</v>
      </c>
      <c r="C51" s="606" t="s">
        <v>11</v>
      </c>
      <c r="D51" s="606" t="e">
        <f>'[10]HTCT thang'!D72</f>
        <v>#REF!</v>
      </c>
      <c r="E51" s="606">
        <f>'[10]HTCT thang'!E72</f>
        <v>9492335.9578820001</v>
      </c>
      <c r="F51" s="639">
        <v>1737068.7525269999</v>
      </c>
      <c r="G51" s="621">
        <v>0</v>
      </c>
      <c r="H51" s="639">
        <f>'12.Chi NSNN'!B7/1000</f>
        <v>13655.898552433</v>
      </c>
      <c r="I51" s="621">
        <v>0</v>
      </c>
      <c r="J51" s="621">
        <v>0</v>
      </c>
      <c r="K51" s="622">
        <f>'12.Chi NSNN'!D7</f>
        <v>94.729656533756781</v>
      </c>
      <c r="L51" s="663">
        <v>21398107</v>
      </c>
      <c r="M51" s="623">
        <f>H51/L51%</f>
        <v>6.3818255289745954E-2</v>
      </c>
      <c r="N51" s="664"/>
    </row>
    <row r="52" spans="1:14" ht="24.95" customHeight="1">
      <c r="A52" s="662" t="s">
        <v>630</v>
      </c>
      <c r="B52" s="665"/>
      <c r="C52" s="666"/>
      <c r="D52" s="606" t="e">
        <f>'[10]HTCT thang'!D95</f>
        <v>#REF!</v>
      </c>
      <c r="E52" s="606" t="e">
        <f>'[10]HTCT thang'!E95</f>
        <v>#REF!</v>
      </c>
      <c r="F52" s="639"/>
      <c r="G52" s="639"/>
      <c r="H52" s="639"/>
      <c r="I52" s="621"/>
      <c r="J52" s="621"/>
      <c r="K52" s="621"/>
      <c r="L52" s="622"/>
      <c r="M52" s="623"/>
    </row>
    <row r="53" spans="1:14" ht="39" customHeight="1">
      <c r="A53" s="641" t="s">
        <v>550</v>
      </c>
      <c r="B53" s="605" t="s">
        <v>551</v>
      </c>
      <c r="C53" s="606" t="s">
        <v>142</v>
      </c>
      <c r="D53" s="606" t="e">
        <f>'[10]HTCT thang'!D96</f>
        <v>#REF!</v>
      </c>
      <c r="E53" s="606" t="str">
        <f>'[10]HTCT thang'!E96</f>
        <v>126.220</v>
      </c>
      <c r="F53" s="639"/>
      <c r="G53" s="621">
        <v>0</v>
      </c>
      <c r="H53" s="639">
        <f>'13.NHNN'!D5</f>
        <v>130000</v>
      </c>
      <c r="I53" s="621">
        <v>0</v>
      </c>
      <c r="J53" s="621">
        <v>0</v>
      </c>
      <c r="K53" s="622">
        <f>'13.NHNN'!E5</f>
        <v>102.99477103470132</v>
      </c>
      <c r="L53" s="639"/>
      <c r="M53" s="623"/>
    </row>
    <row r="54" spans="1:14" ht="30.75" customHeight="1">
      <c r="A54" s="638" t="s">
        <v>552</v>
      </c>
      <c r="B54" s="650" t="s">
        <v>553</v>
      </c>
      <c r="C54" s="606" t="s">
        <v>11</v>
      </c>
      <c r="D54" s="606" t="e">
        <f>'[10]HTCT thang'!D106</f>
        <v>#REF!</v>
      </c>
      <c r="E54" s="606" t="str">
        <f>'[10]HTCT thang'!E106</f>
        <v>128.162</v>
      </c>
      <c r="F54" s="639"/>
      <c r="G54" s="621">
        <v>0</v>
      </c>
      <c r="H54" s="639">
        <f>'13.NHNN'!D16</f>
        <v>134000</v>
      </c>
      <c r="I54" s="621">
        <v>0</v>
      </c>
      <c r="J54" s="621">
        <v>0</v>
      </c>
      <c r="K54" s="622">
        <f>'13.NHNN'!E16</f>
        <v>104.5559881711285</v>
      </c>
      <c r="L54" s="639"/>
      <c r="M54" s="623"/>
    </row>
    <row r="55" spans="1:14" s="18" customFormat="1" ht="24.95" customHeight="1">
      <c r="A55" s="668" t="s">
        <v>560</v>
      </c>
      <c r="B55" s="662"/>
      <c r="C55" s="667" t="s">
        <v>521</v>
      </c>
      <c r="D55" s="606" t="e">
        <f>'[10]HTCT thang'!D121</f>
        <v>#REF!</v>
      </c>
      <c r="E55" s="606" t="str">
        <f>'[10]HTCT thang'!E121</f>
        <v>0,68</v>
      </c>
      <c r="F55" s="622"/>
      <c r="G55" s="621">
        <v>0</v>
      </c>
      <c r="H55" s="621">
        <v>0</v>
      </c>
      <c r="I55" s="621">
        <v>0</v>
      </c>
      <c r="J55" s="621">
        <v>0</v>
      </c>
      <c r="K55" s="621">
        <f>'13.NHNN'!D30</f>
        <v>1.1299999999999999</v>
      </c>
      <c r="L55" s="639"/>
      <c r="M55" s="623"/>
    </row>
    <row r="56" spans="1:14" ht="24.95" hidden="1" customHeight="1">
      <c r="A56" s="662" t="s">
        <v>631</v>
      </c>
      <c r="B56" s="605"/>
      <c r="C56" s="606" t="s">
        <v>547</v>
      </c>
      <c r="D56" s="606" t="e">
        <f>'[10]HTCT thang'!D267</f>
        <v>#REF!</v>
      </c>
      <c r="E56" s="606" t="e">
        <f>'[10]HTCT thang'!E267</f>
        <v>#REF!</v>
      </c>
      <c r="F56" s="639"/>
      <c r="G56" s="621">
        <v>0</v>
      </c>
      <c r="H56" s="639">
        <f>'12.Xuatkhau'!B4/1000000</f>
        <v>10121.600137627001</v>
      </c>
      <c r="I56" s="621">
        <v>0</v>
      </c>
      <c r="J56" s="621">
        <v>0</v>
      </c>
      <c r="K56" s="622">
        <f>'12.Xuatkhau'!C4</f>
        <v>128.69791137169253</v>
      </c>
      <c r="L56" s="639"/>
      <c r="M56" s="623"/>
    </row>
    <row r="57" spans="1:14" ht="24.95" hidden="1" customHeight="1">
      <c r="A57" s="662" t="s">
        <v>632</v>
      </c>
      <c r="B57" s="605"/>
      <c r="C57" s="606" t="s">
        <v>547</v>
      </c>
      <c r="D57" s="606" t="e">
        <f>'[10]HTCT thang'!D281</f>
        <v>#REF!</v>
      </c>
      <c r="E57" s="606" t="e">
        <f>'[10]HTCT thang'!E281</f>
        <v>#REF!</v>
      </c>
      <c r="F57" s="639"/>
      <c r="G57" s="621">
        <v>0</v>
      </c>
      <c r="H57" s="639">
        <f>'11. Nhapkhau'!B4/1000000</f>
        <v>10741.1815417258</v>
      </c>
      <c r="I57" s="621">
        <v>0</v>
      </c>
      <c r="J57" s="621">
        <v>0</v>
      </c>
      <c r="K57" s="622">
        <f>'11. Nhapkhau'!C4</f>
        <v>139.40227936750716</v>
      </c>
      <c r="L57" s="639"/>
      <c r="M57" s="623"/>
    </row>
    <row r="58" spans="1:14" ht="30.75" customHeight="1">
      <c r="A58" s="669" t="s">
        <v>659</v>
      </c>
      <c r="B58" s="670" t="s">
        <v>554</v>
      </c>
      <c r="C58" s="671" t="s">
        <v>521</v>
      </c>
      <c r="D58" s="672" t="e">
        <f>'[10]HTCT thang'!D296</f>
        <v>#REF!</v>
      </c>
      <c r="E58" s="672" t="e">
        <f>'[10]HTCT thang'!E296</f>
        <v>#REF!</v>
      </c>
      <c r="F58" s="673"/>
      <c r="G58" s="674">
        <v>0</v>
      </c>
      <c r="H58" s="674">
        <v>0</v>
      </c>
      <c r="I58" s="674">
        <f>'16.CPI'!E5</f>
        <v>100.75830000000001</v>
      </c>
      <c r="J58" s="674">
        <f>'16.CPI'!C5</f>
        <v>102.6904</v>
      </c>
      <c r="K58" s="674">
        <f>'16.CPI'!F5</f>
        <v>102.5733</v>
      </c>
      <c r="L58" s="675"/>
      <c r="M58" s="675"/>
    </row>
  </sheetData>
  <mergeCells count="11">
    <mergeCell ref="M3:M4"/>
    <mergeCell ref="A1:M1"/>
    <mergeCell ref="A2:M2"/>
    <mergeCell ref="A3:A4"/>
    <mergeCell ref="B3:B4"/>
    <mergeCell ref="C3:C4"/>
    <mergeCell ref="D3:E3"/>
    <mergeCell ref="F3:H3"/>
    <mergeCell ref="I3:J3"/>
    <mergeCell ref="K3:K4"/>
    <mergeCell ref="L3:L4"/>
  </mergeCells>
  <pageMargins left="0.7" right="0.7" top="0.75" bottom="0.75" header="0.3" footer="0.3"/>
  <pageSetup scale="68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71"/>
  <sheetViews>
    <sheetView workbookViewId="0">
      <selection activeCell="D13" sqref="D13"/>
    </sheetView>
  </sheetViews>
  <sheetFormatPr defaultColWidth="7.875" defaultRowHeight="15.75"/>
  <cols>
    <col min="1" max="1" width="1.5" style="124" customWidth="1"/>
    <col min="2" max="2" width="28.625" style="124" customWidth="1"/>
    <col min="3" max="3" width="8.625" style="124" bestFit="1" customWidth="1"/>
    <col min="4" max="4" width="10.125" style="124" bestFit="1" customWidth="1"/>
    <col min="5" max="5" width="12.625" style="124" customWidth="1"/>
    <col min="6" max="6" width="11.625" style="124" customWidth="1"/>
    <col min="7" max="7" width="12.625" style="124" customWidth="1"/>
    <col min="8" max="9" width="7.875" style="124"/>
    <col min="10" max="12" width="10.625" style="166" customWidth="1"/>
    <col min="13" max="16384" width="7.875" style="124"/>
  </cols>
  <sheetData>
    <row r="1" spans="1:13" ht="26.25" customHeight="1">
      <c r="A1" s="308"/>
      <c r="B1" s="849" t="s">
        <v>642</v>
      </c>
      <c r="C1" s="849"/>
      <c r="D1" s="849"/>
      <c r="E1" s="849"/>
      <c r="F1" s="849"/>
      <c r="G1" s="849"/>
    </row>
    <row r="2" spans="1:13" ht="15" customHeight="1">
      <c r="A2" s="125"/>
      <c r="B2" s="126"/>
      <c r="C2" s="126"/>
      <c r="D2" s="126"/>
      <c r="E2" s="126"/>
      <c r="F2" s="126"/>
      <c r="G2" s="126"/>
    </row>
    <row r="3" spans="1:13" ht="15" customHeight="1">
      <c r="A3" s="127"/>
      <c r="B3" s="128"/>
      <c r="C3" s="128"/>
      <c r="D3" s="128"/>
      <c r="E3" s="128"/>
      <c r="F3" s="128"/>
      <c r="G3" s="129"/>
    </row>
    <row r="4" spans="1:13" s="248" customFormat="1" ht="63">
      <c r="A4" s="406"/>
      <c r="B4" s="65"/>
      <c r="C4" s="337" t="s">
        <v>600</v>
      </c>
      <c r="D4" s="337" t="s">
        <v>601</v>
      </c>
      <c r="E4" s="337" t="s">
        <v>605</v>
      </c>
      <c r="F4" s="337" t="s">
        <v>603</v>
      </c>
      <c r="G4" s="337" t="s">
        <v>606</v>
      </c>
      <c r="K4" s="407"/>
    </row>
    <row r="5" spans="1:13" ht="20.100000000000001" customHeight="1">
      <c r="A5" s="130"/>
      <c r="B5" s="307" t="s">
        <v>17</v>
      </c>
      <c r="C5" s="131"/>
      <c r="D5" s="131"/>
      <c r="E5" s="132"/>
      <c r="F5" s="132"/>
      <c r="G5" s="133"/>
    </row>
    <row r="6" spans="1:13" ht="24.95" customHeight="1">
      <c r="A6" s="307"/>
      <c r="B6" s="134" t="s">
        <v>32</v>
      </c>
      <c r="C6" s="313">
        <v>2963.8763952506329</v>
      </c>
      <c r="D6" s="313">
        <v>3048.1824482049287</v>
      </c>
      <c r="E6" s="311">
        <v>25531.302472123491</v>
      </c>
      <c r="F6" s="311">
        <v>156.22013515934768</v>
      </c>
      <c r="G6" s="311">
        <v>164.52147358918495</v>
      </c>
      <c r="J6" s="111"/>
      <c r="K6" s="281"/>
      <c r="L6" s="281"/>
    </row>
    <row r="7" spans="1:13" ht="24.95" customHeight="1">
      <c r="A7" s="135"/>
      <c r="B7" s="221" t="s">
        <v>19</v>
      </c>
      <c r="C7" s="314">
        <v>2941.5163952506327</v>
      </c>
      <c r="D7" s="314">
        <v>3020.5948882049288</v>
      </c>
      <c r="E7" s="319">
        <v>25396.10800191632</v>
      </c>
      <c r="F7" s="319">
        <v>158.39843941317619</v>
      </c>
      <c r="G7" s="319">
        <v>167.03329422029952</v>
      </c>
      <c r="I7" s="166"/>
      <c r="J7" s="165"/>
      <c r="K7" s="165"/>
      <c r="L7" s="322"/>
      <c r="M7" s="169"/>
    </row>
    <row r="8" spans="1:13" ht="24.95" customHeight="1">
      <c r="A8" s="135"/>
      <c r="B8" s="221" t="s">
        <v>47</v>
      </c>
      <c r="C8" s="314">
        <v>22.36</v>
      </c>
      <c r="D8" s="314">
        <v>27.587559999999996</v>
      </c>
      <c r="E8" s="317">
        <v>135.19447020716973</v>
      </c>
      <c r="F8" s="317">
        <v>62.345182237612057</v>
      </c>
      <c r="G8" s="317">
        <v>43.013952177833126</v>
      </c>
      <c r="J8" s="164"/>
      <c r="K8" s="165"/>
      <c r="L8" s="171"/>
      <c r="M8" s="169"/>
    </row>
    <row r="9" spans="1:13" s="320" customFormat="1" ht="24.95" customHeight="1">
      <c r="A9" s="134"/>
      <c r="B9" s="134" t="s">
        <v>197</v>
      </c>
      <c r="C9" s="313">
        <v>172357.55445181491</v>
      </c>
      <c r="D9" s="313">
        <v>178565.37211299335</v>
      </c>
      <c r="E9" s="311">
        <v>1248893.7739541021</v>
      </c>
      <c r="F9" s="311">
        <v>203.86751693358596</v>
      </c>
      <c r="G9" s="311">
        <v>181.32101404291319</v>
      </c>
      <c r="J9" s="164"/>
      <c r="K9" s="164"/>
      <c r="L9" s="171"/>
      <c r="M9" s="321"/>
    </row>
    <row r="10" spans="1:13" ht="24.95" customHeight="1">
      <c r="A10" s="135"/>
      <c r="B10" s="221" t="s">
        <v>19</v>
      </c>
      <c r="C10" s="314">
        <v>172339.99445181491</v>
      </c>
      <c r="D10" s="314">
        <v>178547.79455299335</v>
      </c>
      <c r="E10" s="317">
        <v>1248790.7858175724</v>
      </c>
      <c r="F10" s="317">
        <v>203.94073876468033</v>
      </c>
      <c r="G10" s="317">
        <v>181.38195754312719</v>
      </c>
      <c r="J10" s="164"/>
      <c r="K10" s="165"/>
      <c r="L10" s="171"/>
      <c r="M10" s="169"/>
    </row>
    <row r="11" spans="1:13" ht="24.95" customHeight="1">
      <c r="A11" s="135"/>
      <c r="B11" s="221" t="s">
        <v>47</v>
      </c>
      <c r="C11" s="314">
        <v>17.559999999999999</v>
      </c>
      <c r="D11" s="314">
        <v>17.577559999999998</v>
      </c>
      <c r="E11" s="312">
        <v>102.98813652965143</v>
      </c>
      <c r="F11" s="312">
        <v>43.871039345094992</v>
      </c>
      <c r="G11" s="312">
        <v>35.734344273797177</v>
      </c>
      <c r="J11" s="164"/>
      <c r="K11" s="165"/>
      <c r="L11" s="171"/>
      <c r="M11" s="169"/>
    </row>
    <row r="12" spans="1:13" ht="24.95" customHeight="1">
      <c r="A12" s="134"/>
      <c r="B12" s="307" t="s">
        <v>20</v>
      </c>
      <c r="C12" s="313"/>
      <c r="D12" s="313"/>
      <c r="E12" s="318"/>
      <c r="F12" s="318"/>
      <c r="G12" s="318"/>
      <c r="I12" s="169"/>
      <c r="J12" s="164"/>
      <c r="K12" s="164"/>
      <c r="L12" s="171"/>
      <c r="M12" s="169"/>
    </row>
    <row r="13" spans="1:13" s="320" customFormat="1" ht="24.95" customHeight="1">
      <c r="A13" s="134"/>
      <c r="B13" s="134" t="s">
        <v>33</v>
      </c>
      <c r="C13" s="313">
        <v>3508.7580829731542</v>
      </c>
      <c r="D13" s="313">
        <v>3530.1110236438931</v>
      </c>
      <c r="E13" s="316">
        <v>25474.252601954955</v>
      </c>
      <c r="F13" s="316">
        <v>90.351622676859719</v>
      </c>
      <c r="G13" s="316">
        <v>105.4700295672687</v>
      </c>
      <c r="J13" s="164"/>
      <c r="K13" s="164"/>
      <c r="L13" s="171"/>
      <c r="M13" s="321"/>
    </row>
    <row r="14" spans="1:13" ht="24.95" customHeight="1">
      <c r="A14" s="135"/>
      <c r="B14" s="221" t="s">
        <v>19</v>
      </c>
      <c r="C14" s="314">
        <v>1126.5142649713778</v>
      </c>
      <c r="D14" s="314">
        <v>1158.50715253611</v>
      </c>
      <c r="E14" s="312">
        <v>7111.1954376030326</v>
      </c>
      <c r="F14" s="312">
        <v>150.36348313905347</v>
      </c>
      <c r="G14" s="312">
        <v>148.11487840111494</v>
      </c>
      <c r="J14" s="164"/>
      <c r="K14" s="165"/>
      <c r="L14" s="171"/>
      <c r="M14" s="169"/>
    </row>
    <row r="15" spans="1:13" ht="24.95" customHeight="1">
      <c r="A15" s="135"/>
      <c r="B15" s="221" t="s">
        <v>47</v>
      </c>
      <c r="C15" s="314">
        <v>2382.2438180017766</v>
      </c>
      <c r="D15" s="314">
        <v>2371.6038711077831</v>
      </c>
      <c r="E15" s="319">
        <v>18363.057164351922</v>
      </c>
      <c r="F15" s="319">
        <v>75.610419565543452</v>
      </c>
      <c r="G15" s="319">
        <v>94.890020021075671</v>
      </c>
      <c r="J15" s="164"/>
      <c r="K15" s="168"/>
      <c r="L15" s="171"/>
      <c r="M15" s="169"/>
    </row>
    <row r="16" spans="1:13" s="320" customFormat="1" ht="22.5" customHeight="1">
      <c r="A16" s="134"/>
      <c r="B16" s="134" t="s">
        <v>198</v>
      </c>
      <c r="C16" s="313">
        <v>470853.46780296217</v>
      </c>
      <c r="D16" s="313">
        <v>441494.56276989687</v>
      </c>
      <c r="E16" s="311">
        <v>3100291.2837433796</v>
      </c>
      <c r="F16" s="311">
        <v>131.84026058612406</v>
      </c>
      <c r="G16" s="311">
        <v>146.69148202342407</v>
      </c>
      <c r="J16" s="164"/>
      <c r="K16" s="164"/>
      <c r="L16" s="171"/>
      <c r="M16" s="321"/>
    </row>
    <row r="17" spans="1:13" ht="24.95" customHeight="1">
      <c r="A17" s="307"/>
      <c r="B17" s="221" t="s">
        <v>19</v>
      </c>
      <c r="C17" s="314">
        <v>126992.80376549903</v>
      </c>
      <c r="D17" s="314">
        <v>130127.06038408406</v>
      </c>
      <c r="E17" s="319">
        <v>894040.83038738905</v>
      </c>
      <c r="F17" s="319">
        <v>101.6450890199751</v>
      </c>
      <c r="G17" s="319">
        <v>106.90403710683022</v>
      </c>
      <c r="J17" s="164"/>
      <c r="K17" s="164"/>
      <c r="L17" s="171"/>
      <c r="M17" s="169"/>
    </row>
    <row r="18" spans="1:13" ht="24.95" customHeight="1">
      <c r="A18" s="134"/>
      <c r="B18" s="221" t="s">
        <v>47</v>
      </c>
      <c r="C18" s="314">
        <v>343860.66403746314</v>
      </c>
      <c r="D18" s="314">
        <v>311367.50238581281</v>
      </c>
      <c r="E18" s="317">
        <v>2206250.4533559904</v>
      </c>
      <c r="F18" s="317">
        <v>150.52829275727223</v>
      </c>
      <c r="G18" s="317">
        <v>172.74454769628824</v>
      </c>
      <c r="H18" s="169"/>
      <c r="I18" s="166"/>
      <c r="J18" s="164"/>
      <c r="K18" s="164"/>
      <c r="L18" s="171"/>
      <c r="M18" s="169"/>
    </row>
    <row r="19" spans="1:13" s="320" customFormat="1" ht="24.95" customHeight="1">
      <c r="A19" s="134"/>
      <c r="B19" s="134"/>
      <c r="C19" s="313"/>
      <c r="D19" s="313"/>
      <c r="E19" s="316"/>
      <c r="F19" s="316"/>
      <c r="G19" s="316"/>
      <c r="J19" s="164"/>
      <c r="K19" s="164"/>
      <c r="L19" s="171"/>
      <c r="M19" s="321"/>
    </row>
    <row r="20" spans="1:13" ht="24.95" customHeight="1">
      <c r="A20" s="135"/>
      <c r="B20" s="135"/>
      <c r="C20" s="314"/>
      <c r="D20" s="314"/>
      <c r="E20" s="312"/>
      <c r="F20" s="312"/>
      <c r="G20" s="312"/>
      <c r="J20" s="164"/>
      <c r="K20" s="165"/>
      <c r="L20" s="171"/>
      <c r="M20" s="169"/>
    </row>
    <row r="21" spans="1:13" ht="24.95" customHeight="1">
      <c r="A21" s="135"/>
      <c r="B21" s="135"/>
      <c r="C21" s="314"/>
      <c r="D21" s="314"/>
      <c r="E21" s="319"/>
      <c r="F21" s="319"/>
      <c r="G21" s="319"/>
      <c r="J21" s="164"/>
      <c r="K21" s="165"/>
      <c r="L21" s="171"/>
      <c r="M21" s="169"/>
    </row>
    <row r="22" spans="1:13" ht="24.95" customHeight="1">
      <c r="A22" s="135"/>
      <c r="B22" s="135"/>
      <c r="C22" s="314"/>
      <c r="D22" s="314"/>
      <c r="E22" s="312"/>
      <c r="F22" s="312"/>
      <c r="G22" s="312"/>
      <c r="J22" s="164"/>
      <c r="K22" s="165"/>
      <c r="L22" s="171"/>
      <c r="M22" s="169"/>
    </row>
    <row r="23" spans="1:13" ht="24.95" customHeight="1">
      <c r="A23" s="135"/>
      <c r="B23" s="309"/>
      <c r="C23" s="314"/>
      <c r="D23" s="314"/>
      <c r="E23" s="319"/>
      <c r="F23" s="319"/>
      <c r="G23" s="319"/>
      <c r="I23" s="166"/>
      <c r="J23" s="165"/>
      <c r="K23" s="165"/>
      <c r="L23" s="322"/>
      <c r="M23" s="169"/>
    </row>
    <row r="24" spans="1:13" ht="24.95" customHeight="1">
      <c r="A24" s="135"/>
      <c r="B24" s="135"/>
      <c r="C24" s="314"/>
      <c r="D24" s="314"/>
      <c r="E24" s="319"/>
      <c r="F24" s="319"/>
      <c r="G24" s="319"/>
      <c r="J24" s="164"/>
      <c r="K24" s="165"/>
      <c r="L24" s="171"/>
      <c r="M24" s="169"/>
    </row>
    <row r="25" spans="1:13" s="320" customFormat="1" ht="24.95" customHeight="1">
      <c r="A25" s="134"/>
      <c r="B25" s="134"/>
      <c r="C25" s="313"/>
      <c r="D25" s="313"/>
      <c r="E25" s="311"/>
      <c r="F25" s="311"/>
      <c r="G25" s="311"/>
      <c r="J25" s="164"/>
      <c r="K25" s="164"/>
      <c r="L25" s="171"/>
      <c r="M25" s="321"/>
    </row>
    <row r="26" spans="1:13" ht="24.95" customHeight="1">
      <c r="A26" s="135"/>
      <c r="B26" s="135"/>
      <c r="C26" s="315"/>
      <c r="D26" s="315"/>
      <c r="E26" s="319"/>
      <c r="F26" s="319"/>
      <c r="G26" s="256"/>
      <c r="J26" s="164"/>
      <c r="K26" s="172"/>
      <c r="L26" s="171"/>
      <c r="M26" s="169"/>
    </row>
    <row r="27" spans="1:13" ht="24.95" customHeight="1">
      <c r="A27" s="135"/>
      <c r="B27" s="135"/>
      <c r="C27" s="314"/>
      <c r="D27" s="314"/>
      <c r="E27" s="312"/>
      <c r="F27" s="312"/>
      <c r="G27" s="312"/>
      <c r="J27" s="164"/>
      <c r="K27" s="165"/>
      <c r="L27" s="173"/>
    </row>
    <row r="28" spans="1:13" ht="24.95" customHeight="1">
      <c r="A28" s="127"/>
      <c r="B28" s="127"/>
      <c r="C28" s="314"/>
      <c r="D28" s="314"/>
      <c r="E28" s="312"/>
      <c r="F28" s="312"/>
      <c r="G28" s="312"/>
    </row>
    <row r="29" spans="1:13" ht="20.25" customHeight="1">
      <c r="A29" s="127"/>
      <c r="B29" s="127"/>
      <c r="C29" s="314"/>
      <c r="D29" s="314"/>
      <c r="E29" s="312"/>
      <c r="F29" s="312"/>
      <c r="G29" s="312"/>
    </row>
    <row r="30" spans="1:13" ht="18" customHeight="1">
      <c r="A30" s="127"/>
      <c r="B30" s="127"/>
      <c r="C30" s="314"/>
      <c r="D30" s="314"/>
      <c r="E30" s="312"/>
      <c r="F30" s="312"/>
      <c r="G30" s="312"/>
    </row>
    <row r="31" spans="1:13" ht="18" customHeight="1">
      <c r="A31" s="127"/>
      <c r="B31" s="127"/>
      <c r="C31" s="167"/>
      <c r="D31" s="167"/>
      <c r="E31" s="167"/>
      <c r="F31" s="170"/>
      <c r="G31" s="170"/>
    </row>
    <row r="32" spans="1:13" ht="18" customHeight="1">
      <c r="A32" s="127"/>
      <c r="B32" s="127"/>
      <c r="C32" s="167"/>
      <c r="D32" s="167"/>
      <c r="E32" s="167"/>
      <c r="F32" s="170"/>
      <c r="G32" s="170"/>
    </row>
    <row r="33" spans="1:7">
      <c r="A33" s="127"/>
      <c r="B33" s="127"/>
      <c r="C33" s="167"/>
      <c r="D33" s="167"/>
      <c r="E33" s="167"/>
      <c r="F33" s="170"/>
      <c r="G33" s="170"/>
    </row>
    <row r="34" spans="1:7">
      <c r="A34" s="127"/>
      <c r="B34" s="127"/>
      <c r="C34" s="167"/>
      <c r="D34" s="167"/>
      <c r="E34" s="167"/>
      <c r="F34" s="170"/>
      <c r="G34" s="170"/>
    </row>
    <row r="35" spans="1:7">
      <c r="A35" s="127"/>
      <c r="B35" s="127"/>
      <c r="C35" s="167"/>
      <c r="D35" s="167"/>
      <c r="E35" s="167"/>
      <c r="F35" s="170"/>
      <c r="G35" s="170"/>
    </row>
    <row r="36" spans="1:7">
      <c r="A36" s="127"/>
      <c r="B36" s="127"/>
      <c r="C36" s="167"/>
      <c r="D36" s="167"/>
      <c r="E36" s="167"/>
      <c r="F36" s="170"/>
      <c r="G36" s="170"/>
    </row>
    <row r="37" spans="1:7">
      <c r="A37" s="127"/>
      <c r="B37" s="127"/>
      <c r="C37" s="167"/>
      <c r="D37" s="167"/>
      <c r="E37" s="167"/>
      <c r="F37" s="170"/>
      <c r="G37" s="170"/>
    </row>
    <row r="38" spans="1:7">
      <c r="A38" s="127"/>
      <c r="B38" s="127"/>
      <c r="C38" s="167"/>
      <c r="D38" s="167"/>
      <c r="E38" s="167"/>
      <c r="F38" s="170"/>
      <c r="G38" s="170"/>
    </row>
    <row r="39" spans="1:7">
      <c r="A39" s="127"/>
      <c r="B39" s="127"/>
      <c r="C39" s="167"/>
      <c r="D39" s="167"/>
      <c r="E39" s="167"/>
      <c r="F39" s="170"/>
      <c r="G39" s="170"/>
    </row>
    <row r="40" spans="1:7">
      <c r="A40" s="127"/>
      <c r="B40" s="127"/>
      <c r="C40" s="167"/>
      <c r="D40" s="167"/>
      <c r="E40" s="167"/>
      <c r="F40" s="170"/>
      <c r="G40" s="170"/>
    </row>
    <row r="41" spans="1:7">
      <c r="A41" s="127"/>
      <c r="B41" s="127"/>
      <c r="C41" s="167"/>
      <c r="D41" s="167"/>
      <c r="E41" s="167"/>
      <c r="F41" s="170"/>
      <c r="G41" s="170"/>
    </row>
    <row r="42" spans="1:7">
      <c r="A42" s="127"/>
      <c r="B42" s="127"/>
      <c r="C42" s="167"/>
      <c r="D42" s="167"/>
      <c r="E42" s="167"/>
      <c r="F42" s="170"/>
      <c r="G42" s="170"/>
    </row>
    <row r="43" spans="1:7">
      <c r="A43" s="127"/>
      <c r="B43" s="127"/>
      <c r="C43" s="167"/>
      <c r="D43" s="167"/>
      <c r="E43" s="167"/>
      <c r="F43" s="170"/>
      <c r="G43" s="170"/>
    </row>
    <row r="44" spans="1:7">
      <c r="A44" s="127"/>
      <c r="B44" s="127"/>
      <c r="C44" s="167"/>
      <c r="D44" s="167"/>
      <c r="E44" s="167"/>
      <c r="F44" s="170"/>
      <c r="G44" s="170"/>
    </row>
    <row r="45" spans="1:7">
      <c r="A45" s="127"/>
      <c r="B45" s="127"/>
      <c r="C45" s="127"/>
      <c r="D45" s="127"/>
      <c r="E45" s="127"/>
      <c r="F45" s="170"/>
      <c r="G45" s="170"/>
    </row>
    <row r="46" spans="1:7">
      <c r="A46" s="127"/>
      <c r="B46" s="127"/>
      <c r="C46" s="127"/>
      <c r="D46" s="127"/>
      <c r="E46" s="127"/>
      <c r="F46" s="170"/>
      <c r="G46" s="170"/>
    </row>
    <row r="47" spans="1:7">
      <c r="A47" s="127"/>
      <c r="B47" s="127"/>
      <c r="C47" s="127"/>
      <c r="D47" s="127"/>
      <c r="E47" s="127"/>
      <c r="F47" s="170"/>
      <c r="G47" s="170"/>
    </row>
    <row r="48" spans="1:7">
      <c r="A48" s="127"/>
      <c r="B48" s="127"/>
      <c r="C48" s="127"/>
      <c r="D48" s="127"/>
      <c r="E48" s="127"/>
      <c r="F48" s="170"/>
      <c r="G48" s="170"/>
    </row>
    <row r="49" spans="1:7">
      <c r="A49" s="127"/>
      <c r="B49" s="127"/>
      <c r="C49" s="127"/>
      <c r="D49" s="127"/>
      <c r="E49" s="127"/>
      <c r="F49" s="170"/>
      <c r="G49" s="170"/>
    </row>
    <row r="50" spans="1:7">
      <c r="A50" s="127"/>
      <c r="B50" s="127"/>
      <c r="C50" s="127"/>
      <c r="D50" s="127"/>
      <c r="E50" s="127"/>
      <c r="F50" s="170"/>
      <c r="G50" s="170"/>
    </row>
    <row r="51" spans="1:7">
      <c r="A51" s="127"/>
      <c r="B51" s="127"/>
      <c r="C51" s="127"/>
      <c r="D51" s="127"/>
      <c r="E51" s="127"/>
      <c r="F51" s="170"/>
      <c r="G51" s="170"/>
    </row>
    <row r="52" spans="1:7">
      <c r="A52" s="127"/>
      <c r="B52" s="127"/>
      <c r="C52" s="127"/>
      <c r="D52" s="127"/>
      <c r="E52" s="127"/>
      <c r="F52" s="170"/>
      <c r="G52" s="170"/>
    </row>
    <row r="53" spans="1:7">
      <c r="A53" s="127"/>
      <c r="B53" s="127"/>
      <c r="C53" s="127"/>
      <c r="D53" s="127"/>
      <c r="E53" s="127"/>
      <c r="F53" s="170"/>
      <c r="G53" s="170"/>
    </row>
    <row r="54" spans="1:7">
      <c r="A54" s="127"/>
      <c r="B54" s="127"/>
      <c r="C54" s="127"/>
      <c r="D54" s="127"/>
      <c r="E54" s="127"/>
      <c r="F54" s="170"/>
      <c r="G54" s="170"/>
    </row>
    <row r="55" spans="1:7">
      <c r="A55" s="127"/>
      <c r="B55" s="127"/>
      <c r="C55" s="127"/>
      <c r="D55" s="127"/>
      <c r="E55" s="127"/>
      <c r="F55" s="170"/>
      <c r="G55" s="170"/>
    </row>
    <row r="56" spans="1:7">
      <c r="A56" s="127"/>
      <c r="B56" s="127"/>
      <c r="C56" s="127"/>
      <c r="D56" s="127"/>
      <c r="E56" s="127"/>
      <c r="F56" s="170"/>
      <c r="G56" s="170"/>
    </row>
    <row r="57" spans="1:7">
      <c r="A57" s="127"/>
      <c r="B57" s="127"/>
      <c r="C57" s="127"/>
      <c r="D57" s="127"/>
      <c r="E57" s="127"/>
      <c r="F57" s="170"/>
      <c r="G57" s="170"/>
    </row>
    <row r="58" spans="1:7">
      <c r="A58" s="127"/>
      <c r="B58" s="127"/>
      <c r="C58" s="127"/>
      <c r="D58" s="127"/>
      <c r="E58" s="127"/>
      <c r="F58" s="170"/>
      <c r="G58" s="170"/>
    </row>
    <row r="59" spans="1:7">
      <c r="A59" s="127"/>
      <c r="B59" s="127"/>
      <c r="C59" s="127"/>
      <c r="D59" s="127"/>
      <c r="E59" s="127"/>
      <c r="F59" s="170"/>
      <c r="G59" s="170"/>
    </row>
    <row r="60" spans="1:7">
      <c r="A60" s="127"/>
      <c r="B60" s="127"/>
      <c r="C60" s="127"/>
      <c r="D60" s="127"/>
      <c r="E60" s="127"/>
      <c r="F60" s="170"/>
      <c r="G60" s="170"/>
    </row>
    <row r="61" spans="1:7">
      <c r="A61" s="127"/>
      <c r="B61" s="127"/>
      <c r="C61" s="127"/>
      <c r="D61" s="127"/>
      <c r="E61" s="127"/>
      <c r="F61" s="170"/>
      <c r="G61" s="170"/>
    </row>
    <row r="62" spans="1:7">
      <c r="A62" s="127"/>
      <c r="B62" s="127"/>
      <c r="C62" s="127"/>
      <c r="D62" s="127"/>
      <c r="E62" s="127"/>
      <c r="F62" s="170"/>
      <c r="G62" s="170"/>
    </row>
    <row r="63" spans="1:7">
      <c r="A63" s="127"/>
      <c r="B63" s="127"/>
      <c r="C63" s="127"/>
      <c r="D63" s="127"/>
      <c r="E63" s="127"/>
      <c r="F63" s="170"/>
      <c r="G63" s="170"/>
    </row>
    <row r="64" spans="1:7">
      <c r="A64" s="127"/>
      <c r="B64" s="127"/>
      <c r="C64" s="127"/>
      <c r="D64" s="127"/>
      <c r="E64" s="127"/>
      <c r="F64" s="170"/>
      <c r="G64" s="170"/>
    </row>
    <row r="65" spans="1:7">
      <c r="A65" s="127"/>
      <c r="B65" s="127"/>
      <c r="C65" s="127"/>
      <c r="D65" s="127"/>
      <c r="E65" s="127"/>
      <c r="F65" s="170"/>
      <c r="G65" s="170"/>
    </row>
    <row r="66" spans="1:7">
      <c r="A66" s="127"/>
      <c r="B66" s="127"/>
      <c r="C66" s="127"/>
      <c r="D66" s="127"/>
      <c r="E66" s="127"/>
      <c r="F66" s="170"/>
      <c r="G66" s="170"/>
    </row>
    <row r="67" spans="1:7">
      <c r="A67" s="127"/>
      <c r="B67" s="127"/>
      <c r="C67" s="127"/>
      <c r="D67" s="127"/>
      <c r="E67" s="127"/>
      <c r="F67" s="170"/>
      <c r="G67" s="170"/>
    </row>
    <row r="68" spans="1:7">
      <c r="A68" s="127"/>
      <c r="B68" s="127"/>
      <c r="C68" s="127"/>
      <c r="D68" s="127"/>
      <c r="E68" s="127"/>
      <c r="F68" s="170"/>
      <c r="G68" s="170"/>
    </row>
    <row r="69" spans="1:7">
      <c r="A69" s="127"/>
      <c r="B69" s="127"/>
      <c r="C69" s="127"/>
      <c r="D69" s="127"/>
      <c r="E69" s="127"/>
      <c r="F69" s="170"/>
      <c r="G69" s="170"/>
    </row>
    <row r="70" spans="1:7">
      <c r="A70" s="127"/>
      <c r="B70" s="127"/>
      <c r="C70" s="127"/>
      <c r="D70" s="127"/>
      <c r="E70" s="127"/>
      <c r="F70" s="127"/>
      <c r="G70" s="127"/>
    </row>
    <row r="71" spans="1:7">
      <c r="A71" s="127"/>
      <c r="B71" s="127"/>
      <c r="C71" s="127"/>
      <c r="D71" s="127"/>
      <c r="E71" s="127"/>
      <c r="F71" s="127"/>
      <c r="G71" s="127"/>
    </row>
    <row r="72" spans="1:7">
      <c r="A72" s="127"/>
      <c r="B72" s="127"/>
      <c r="C72" s="127"/>
      <c r="D72" s="127"/>
      <c r="E72" s="127"/>
      <c r="F72" s="127"/>
      <c r="G72" s="127"/>
    </row>
    <row r="73" spans="1:7">
      <c r="A73" s="127"/>
      <c r="B73" s="127"/>
      <c r="C73" s="127"/>
      <c r="D73" s="127"/>
      <c r="E73" s="127"/>
      <c r="F73" s="127"/>
      <c r="G73" s="127"/>
    </row>
    <row r="74" spans="1:7">
      <c r="A74" s="127"/>
      <c r="B74" s="127"/>
      <c r="C74" s="127"/>
      <c r="D74" s="127"/>
      <c r="E74" s="127"/>
      <c r="F74" s="127"/>
      <c r="G74" s="127"/>
    </row>
    <row r="75" spans="1:7">
      <c r="A75" s="127"/>
      <c r="B75" s="127"/>
      <c r="C75" s="127"/>
      <c r="D75" s="127"/>
      <c r="E75" s="127"/>
      <c r="F75" s="127"/>
      <c r="G75" s="127"/>
    </row>
    <row r="76" spans="1:7">
      <c r="A76" s="127"/>
      <c r="B76" s="127"/>
      <c r="C76" s="127"/>
      <c r="D76" s="127"/>
      <c r="E76" s="127"/>
      <c r="F76" s="127"/>
      <c r="G76" s="127"/>
    </row>
    <row r="77" spans="1:7">
      <c r="A77" s="127"/>
      <c r="B77" s="127"/>
      <c r="C77" s="127"/>
      <c r="D77" s="127"/>
      <c r="E77" s="127"/>
      <c r="F77" s="127"/>
      <c r="G77" s="127"/>
    </row>
    <row r="78" spans="1:7">
      <c r="A78" s="127"/>
      <c r="B78" s="127"/>
      <c r="C78" s="127"/>
      <c r="D78" s="127"/>
      <c r="E78" s="127"/>
      <c r="F78" s="127"/>
      <c r="G78" s="127"/>
    </row>
    <row r="79" spans="1:7">
      <c r="A79" s="127"/>
      <c r="B79" s="127"/>
      <c r="C79" s="127"/>
      <c r="D79" s="127"/>
      <c r="E79" s="127"/>
      <c r="F79" s="127"/>
      <c r="G79" s="127"/>
    </row>
    <row r="80" spans="1:7">
      <c r="A80" s="127"/>
      <c r="B80" s="127"/>
      <c r="C80" s="127"/>
      <c r="D80" s="127"/>
      <c r="E80" s="127"/>
      <c r="F80" s="127"/>
      <c r="G80" s="127"/>
    </row>
    <row r="81" spans="1:7">
      <c r="A81" s="127"/>
      <c r="B81" s="127"/>
      <c r="C81" s="127"/>
      <c r="D81" s="127"/>
      <c r="E81" s="127"/>
      <c r="F81" s="127"/>
      <c r="G81" s="127"/>
    </row>
    <row r="82" spans="1:7">
      <c r="A82" s="127"/>
      <c r="B82" s="127"/>
      <c r="C82" s="127"/>
      <c r="D82" s="127"/>
      <c r="E82" s="127"/>
      <c r="F82" s="127"/>
      <c r="G82" s="127"/>
    </row>
    <row r="83" spans="1:7">
      <c r="A83" s="127"/>
      <c r="B83" s="127"/>
      <c r="C83" s="127"/>
      <c r="D83" s="127"/>
      <c r="E83" s="127"/>
      <c r="F83" s="127"/>
      <c r="G83" s="127"/>
    </row>
    <row r="84" spans="1:7">
      <c r="A84" s="127"/>
      <c r="B84" s="127"/>
      <c r="C84" s="127"/>
      <c r="D84" s="127"/>
      <c r="E84" s="127"/>
      <c r="F84" s="127"/>
      <c r="G84" s="127"/>
    </row>
    <row r="85" spans="1:7">
      <c r="A85" s="127"/>
      <c r="B85" s="127"/>
      <c r="C85" s="127"/>
      <c r="D85" s="127"/>
      <c r="E85" s="127"/>
      <c r="F85" s="127"/>
      <c r="G85" s="127"/>
    </row>
    <row r="86" spans="1:7">
      <c r="A86" s="127"/>
      <c r="B86" s="127"/>
      <c r="C86" s="127"/>
      <c r="D86" s="127"/>
      <c r="E86" s="127"/>
      <c r="F86" s="127"/>
      <c r="G86" s="127"/>
    </row>
    <row r="87" spans="1:7">
      <c r="A87" s="127"/>
      <c r="B87" s="127"/>
      <c r="C87" s="127"/>
      <c r="D87" s="127"/>
      <c r="E87" s="127"/>
      <c r="F87" s="127"/>
      <c r="G87" s="127"/>
    </row>
    <row r="88" spans="1:7">
      <c r="A88" s="127"/>
      <c r="B88" s="127"/>
      <c r="C88" s="127"/>
      <c r="D88" s="127"/>
      <c r="E88" s="127"/>
      <c r="F88" s="127"/>
      <c r="G88" s="127"/>
    </row>
    <row r="89" spans="1:7">
      <c r="A89" s="127"/>
      <c r="B89" s="127"/>
      <c r="C89" s="127"/>
      <c r="D89" s="127"/>
      <c r="E89" s="127"/>
      <c r="F89" s="127"/>
      <c r="G89" s="127"/>
    </row>
    <row r="90" spans="1:7">
      <c r="A90" s="127"/>
      <c r="B90" s="127"/>
      <c r="C90" s="127"/>
      <c r="D90" s="127"/>
      <c r="E90" s="127"/>
      <c r="F90" s="127"/>
      <c r="G90" s="127"/>
    </row>
    <row r="91" spans="1:7">
      <c r="A91" s="127"/>
      <c r="B91" s="127"/>
      <c r="C91" s="127"/>
      <c r="D91" s="127"/>
      <c r="E91" s="127"/>
      <c r="F91" s="127"/>
      <c r="G91" s="127"/>
    </row>
    <row r="92" spans="1:7">
      <c r="A92" s="127"/>
      <c r="B92" s="127"/>
      <c r="C92" s="127"/>
      <c r="D92" s="127"/>
      <c r="E92" s="127"/>
      <c r="F92" s="127"/>
      <c r="G92" s="127"/>
    </row>
    <row r="93" spans="1:7">
      <c r="A93" s="127"/>
      <c r="B93" s="127"/>
      <c r="C93" s="127"/>
      <c r="D93" s="127"/>
      <c r="E93" s="127"/>
      <c r="F93" s="127"/>
      <c r="G93" s="127"/>
    </row>
    <row r="94" spans="1:7">
      <c r="A94" s="127"/>
      <c r="B94" s="127"/>
      <c r="C94" s="127"/>
      <c r="D94" s="127"/>
      <c r="E94" s="127"/>
      <c r="F94" s="127"/>
      <c r="G94" s="127"/>
    </row>
    <row r="95" spans="1:7">
      <c r="A95" s="127"/>
      <c r="B95" s="127"/>
      <c r="C95" s="127"/>
      <c r="D95" s="127"/>
      <c r="E95" s="127"/>
      <c r="F95" s="127"/>
      <c r="G95" s="127"/>
    </row>
    <row r="96" spans="1:7">
      <c r="A96" s="127"/>
      <c r="B96" s="127"/>
      <c r="C96" s="127"/>
      <c r="D96" s="127"/>
      <c r="E96" s="127"/>
      <c r="F96" s="127"/>
      <c r="G96" s="127"/>
    </row>
    <row r="97" spans="1:7">
      <c r="A97" s="127"/>
      <c r="B97" s="127"/>
      <c r="C97" s="127"/>
      <c r="D97" s="127"/>
      <c r="E97" s="127"/>
      <c r="F97" s="127"/>
      <c r="G97" s="127"/>
    </row>
    <row r="98" spans="1:7">
      <c r="A98" s="127"/>
      <c r="B98" s="127"/>
      <c r="C98" s="127"/>
      <c r="D98" s="127"/>
      <c r="E98" s="127"/>
      <c r="F98" s="127"/>
      <c r="G98" s="127"/>
    </row>
    <row r="99" spans="1:7">
      <c r="A99" s="127"/>
      <c r="B99" s="127"/>
      <c r="C99" s="127"/>
      <c r="D99" s="127"/>
      <c r="E99" s="127"/>
      <c r="F99" s="127"/>
      <c r="G99" s="127"/>
    </row>
    <row r="100" spans="1:7">
      <c r="A100" s="127"/>
      <c r="B100" s="127"/>
      <c r="C100" s="127"/>
      <c r="D100" s="127"/>
      <c r="E100" s="127"/>
      <c r="F100" s="127"/>
      <c r="G100" s="127"/>
    </row>
    <row r="101" spans="1:7">
      <c r="A101" s="127"/>
      <c r="B101" s="127"/>
      <c r="C101" s="127"/>
      <c r="D101" s="127"/>
      <c r="E101" s="127"/>
      <c r="F101" s="127"/>
      <c r="G101" s="127"/>
    </row>
    <row r="102" spans="1:7">
      <c r="A102" s="127"/>
      <c r="B102" s="127"/>
      <c r="C102" s="127"/>
      <c r="D102" s="127"/>
      <c r="E102" s="127"/>
      <c r="F102" s="127"/>
      <c r="G102" s="127"/>
    </row>
    <row r="103" spans="1:7">
      <c r="A103" s="127"/>
      <c r="B103" s="127"/>
      <c r="C103" s="127"/>
      <c r="D103" s="127"/>
      <c r="E103" s="127"/>
      <c r="F103" s="127"/>
      <c r="G103" s="127"/>
    </row>
    <row r="104" spans="1:7">
      <c r="A104" s="127"/>
      <c r="B104" s="127"/>
      <c r="C104" s="127"/>
      <c r="D104" s="127"/>
      <c r="E104" s="127"/>
      <c r="F104" s="127"/>
      <c r="G104" s="127"/>
    </row>
    <row r="105" spans="1:7">
      <c r="A105" s="127"/>
      <c r="B105" s="127"/>
      <c r="C105" s="127"/>
      <c r="D105" s="127"/>
      <c r="E105" s="127"/>
      <c r="F105" s="127"/>
      <c r="G105" s="127"/>
    </row>
    <row r="106" spans="1:7">
      <c r="A106" s="127"/>
      <c r="B106" s="127"/>
      <c r="C106" s="127"/>
      <c r="D106" s="127"/>
      <c r="E106" s="127"/>
      <c r="F106" s="127"/>
      <c r="G106" s="127"/>
    </row>
    <row r="107" spans="1:7">
      <c r="A107" s="127"/>
      <c r="B107" s="127"/>
      <c r="C107" s="127"/>
      <c r="D107" s="127"/>
      <c r="E107" s="127"/>
      <c r="F107" s="127"/>
      <c r="G107" s="127"/>
    </row>
    <row r="108" spans="1:7">
      <c r="A108" s="127"/>
      <c r="B108" s="127"/>
      <c r="C108" s="127"/>
      <c r="D108" s="127"/>
      <c r="E108" s="127"/>
      <c r="F108" s="127"/>
      <c r="G108" s="127"/>
    </row>
    <row r="109" spans="1:7">
      <c r="A109" s="127"/>
      <c r="B109" s="127"/>
      <c r="C109" s="127"/>
      <c r="D109" s="127"/>
      <c r="E109" s="127"/>
      <c r="F109" s="127"/>
      <c r="G109" s="127"/>
    </row>
    <row r="110" spans="1:7">
      <c r="A110" s="127"/>
      <c r="B110" s="127"/>
      <c r="C110" s="127"/>
      <c r="D110" s="127"/>
      <c r="E110" s="127"/>
      <c r="F110" s="127"/>
      <c r="G110" s="127"/>
    </row>
    <row r="111" spans="1:7">
      <c r="A111" s="127"/>
      <c r="B111" s="127"/>
      <c r="C111" s="127"/>
      <c r="D111" s="127"/>
      <c r="E111" s="127"/>
      <c r="F111" s="127"/>
      <c r="G111" s="127"/>
    </row>
    <row r="112" spans="1:7">
      <c r="A112" s="127"/>
      <c r="B112" s="127"/>
      <c r="C112" s="127"/>
      <c r="D112" s="127"/>
      <c r="E112" s="127"/>
      <c r="F112" s="127"/>
      <c r="G112" s="127"/>
    </row>
    <row r="113" spans="1:7">
      <c r="A113" s="127"/>
      <c r="B113" s="127"/>
      <c r="C113" s="127"/>
      <c r="D113" s="127"/>
      <c r="E113" s="127"/>
      <c r="F113" s="127"/>
      <c r="G113" s="127"/>
    </row>
    <row r="114" spans="1:7">
      <c r="A114" s="127"/>
      <c r="B114" s="127"/>
      <c r="C114" s="127"/>
      <c r="D114" s="127"/>
      <c r="E114" s="127"/>
      <c r="F114" s="127"/>
      <c r="G114" s="127"/>
    </row>
    <row r="115" spans="1:7">
      <c r="A115" s="127"/>
      <c r="B115" s="127"/>
      <c r="C115" s="127"/>
      <c r="D115" s="127"/>
      <c r="E115" s="127"/>
      <c r="F115" s="127"/>
      <c r="G115" s="127"/>
    </row>
    <row r="116" spans="1:7">
      <c r="A116" s="127"/>
      <c r="B116" s="127"/>
      <c r="C116" s="127"/>
      <c r="D116" s="127"/>
      <c r="E116" s="127"/>
      <c r="F116" s="127"/>
      <c r="G116" s="127"/>
    </row>
    <row r="117" spans="1:7">
      <c r="A117" s="127"/>
      <c r="B117" s="127"/>
      <c r="C117" s="127"/>
      <c r="D117" s="127"/>
      <c r="E117" s="127"/>
      <c r="F117" s="127"/>
      <c r="G117" s="127"/>
    </row>
    <row r="118" spans="1:7">
      <c r="A118" s="127"/>
      <c r="B118" s="127"/>
      <c r="C118" s="127"/>
      <c r="D118" s="127"/>
      <c r="E118" s="127"/>
      <c r="F118" s="127"/>
      <c r="G118" s="127"/>
    </row>
    <row r="119" spans="1:7">
      <c r="A119" s="127"/>
      <c r="B119" s="127"/>
      <c r="C119" s="127"/>
      <c r="D119" s="127"/>
      <c r="E119" s="127"/>
      <c r="F119" s="127"/>
      <c r="G119" s="127"/>
    </row>
    <row r="120" spans="1:7">
      <c r="A120" s="127"/>
      <c r="B120" s="127"/>
      <c r="C120" s="127"/>
      <c r="D120" s="127"/>
      <c r="E120" s="127"/>
      <c r="F120" s="127"/>
      <c r="G120" s="127"/>
    </row>
    <row r="121" spans="1:7">
      <c r="A121" s="127"/>
      <c r="B121" s="127"/>
      <c r="C121" s="127"/>
      <c r="D121" s="127"/>
      <c r="E121" s="127"/>
      <c r="F121" s="127"/>
      <c r="G121" s="127"/>
    </row>
    <row r="122" spans="1:7">
      <c r="A122" s="127"/>
      <c r="B122" s="127"/>
      <c r="C122" s="127"/>
      <c r="D122" s="127"/>
      <c r="E122" s="127"/>
      <c r="F122" s="127"/>
      <c r="G122" s="127"/>
    </row>
    <row r="123" spans="1:7">
      <c r="A123" s="127"/>
      <c r="B123" s="127"/>
      <c r="C123" s="127"/>
      <c r="D123" s="127"/>
      <c r="E123" s="127"/>
      <c r="F123" s="127"/>
      <c r="G123" s="138"/>
    </row>
    <row r="124" spans="1:7">
      <c r="A124" s="138"/>
      <c r="B124" s="138"/>
      <c r="C124" s="138"/>
      <c r="D124" s="127"/>
      <c r="E124" s="127"/>
      <c r="F124" s="127"/>
      <c r="G124" s="138"/>
    </row>
    <row r="125" spans="1:7">
      <c r="A125" s="138"/>
      <c r="B125" s="138"/>
      <c r="C125" s="138"/>
      <c r="D125" s="127"/>
      <c r="E125" s="127"/>
      <c r="F125" s="127"/>
      <c r="G125" s="138"/>
    </row>
    <row r="126" spans="1:7">
      <c r="D126" s="127"/>
      <c r="E126" s="127"/>
      <c r="F126" s="127"/>
    </row>
    <row r="127" spans="1:7">
      <c r="D127" s="127"/>
      <c r="E127" s="127"/>
      <c r="F127" s="127"/>
    </row>
    <row r="128" spans="1:7">
      <c r="D128" s="127"/>
      <c r="E128" s="127"/>
      <c r="F128" s="127"/>
    </row>
    <row r="129" spans="4:6">
      <c r="D129" s="127"/>
      <c r="E129" s="127"/>
      <c r="F129" s="127"/>
    </row>
    <row r="130" spans="4:6">
      <c r="D130" s="127"/>
      <c r="E130" s="127"/>
      <c r="F130" s="127"/>
    </row>
    <row r="131" spans="4:6">
      <c r="D131" s="127"/>
      <c r="E131" s="127"/>
      <c r="F131" s="127"/>
    </row>
    <row r="132" spans="4:6">
      <c r="D132" s="127"/>
      <c r="E132" s="127"/>
      <c r="F132" s="127"/>
    </row>
    <row r="133" spans="4:6">
      <c r="D133" s="127"/>
      <c r="E133" s="127"/>
      <c r="F133" s="127"/>
    </row>
    <row r="134" spans="4:6">
      <c r="D134" s="127"/>
      <c r="E134" s="127"/>
      <c r="F134" s="127"/>
    </row>
    <row r="135" spans="4:6">
      <c r="D135" s="127"/>
      <c r="E135" s="127"/>
      <c r="F135" s="127"/>
    </row>
    <row r="136" spans="4:6">
      <c r="D136" s="127"/>
      <c r="E136" s="127"/>
      <c r="F136" s="127"/>
    </row>
    <row r="137" spans="4:6">
      <c r="D137" s="127"/>
      <c r="E137" s="127"/>
      <c r="F137" s="127"/>
    </row>
    <row r="138" spans="4:6">
      <c r="D138" s="127"/>
      <c r="E138" s="127"/>
      <c r="F138" s="127"/>
    </row>
    <row r="139" spans="4:6">
      <c r="D139" s="127"/>
      <c r="E139" s="127"/>
      <c r="F139" s="127"/>
    </row>
    <row r="140" spans="4:6">
      <c r="D140" s="127"/>
      <c r="E140" s="127"/>
      <c r="F140" s="127"/>
    </row>
    <row r="141" spans="4:6">
      <c r="D141" s="127"/>
      <c r="E141" s="127"/>
      <c r="F141" s="127"/>
    </row>
    <row r="142" spans="4:6">
      <c r="D142" s="127"/>
      <c r="E142" s="127"/>
      <c r="F142" s="127"/>
    </row>
    <row r="143" spans="4:6">
      <c r="D143" s="127"/>
      <c r="E143" s="127"/>
      <c r="F143" s="127"/>
    </row>
    <row r="144" spans="4:6">
      <c r="D144" s="127"/>
      <c r="E144" s="127"/>
      <c r="F144" s="127"/>
    </row>
    <row r="145" spans="4:6">
      <c r="D145" s="127"/>
      <c r="E145" s="127"/>
      <c r="F145" s="127"/>
    </row>
    <row r="146" spans="4:6">
      <c r="D146" s="127"/>
      <c r="E146" s="127"/>
      <c r="F146" s="127"/>
    </row>
    <row r="147" spans="4:6">
      <c r="D147" s="127"/>
      <c r="E147" s="127"/>
      <c r="F147" s="127"/>
    </row>
    <row r="148" spans="4:6">
      <c r="D148" s="127"/>
      <c r="E148" s="127"/>
      <c r="F148" s="127"/>
    </row>
    <row r="149" spans="4:6">
      <c r="D149" s="127"/>
      <c r="E149" s="127"/>
      <c r="F149" s="127"/>
    </row>
    <row r="150" spans="4:6">
      <c r="D150" s="127"/>
      <c r="E150" s="127"/>
      <c r="F150" s="127"/>
    </row>
    <row r="151" spans="4:6">
      <c r="D151" s="127"/>
      <c r="E151" s="127"/>
      <c r="F151" s="127"/>
    </row>
    <row r="152" spans="4:6">
      <c r="D152" s="127"/>
      <c r="E152" s="127"/>
      <c r="F152" s="127"/>
    </row>
    <row r="153" spans="4:6">
      <c r="D153" s="127"/>
      <c r="E153" s="127"/>
      <c r="F153" s="127"/>
    </row>
    <row r="154" spans="4:6">
      <c r="D154" s="127"/>
      <c r="E154" s="127"/>
      <c r="F154" s="127"/>
    </row>
    <row r="155" spans="4:6">
      <c r="D155" s="127"/>
      <c r="E155" s="127"/>
      <c r="F155" s="127"/>
    </row>
    <row r="156" spans="4:6">
      <c r="D156" s="127"/>
      <c r="E156" s="127"/>
      <c r="F156" s="127"/>
    </row>
    <row r="157" spans="4:6">
      <c r="D157" s="127"/>
      <c r="E157" s="127"/>
      <c r="F157" s="127"/>
    </row>
    <row r="158" spans="4:6">
      <c r="D158" s="127"/>
      <c r="E158" s="127"/>
      <c r="F158" s="127"/>
    </row>
    <row r="159" spans="4:6">
      <c r="D159" s="127"/>
      <c r="E159" s="127"/>
      <c r="F159" s="127"/>
    </row>
    <row r="160" spans="4:6">
      <c r="D160" s="127"/>
      <c r="E160" s="127"/>
      <c r="F160" s="127"/>
    </row>
    <row r="161" spans="4:6">
      <c r="D161" s="127"/>
      <c r="E161" s="127"/>
      <c r="F161" s="127"/>
    </row>
    <row r="162" spans="4:6">
      <c r="D162" s="127"/>
      <c r="E162" s="127"/>
      <c r="F162" s="127"/>
    </row>
    <row r="163" spans="4:6">
      <c r="D163" s="127"/>
      <c r="E163" s="127"/>
      <c r="F163" s="127"/>
    </row>
    <row r="164" spans="4:6">
      <c r="D164" s="127"/>
      <c r="E164" s="127"/>
      <c r="F164" s="127"/>
    </row>
    <row r="165" spans="4:6">
      <c r="D165" s="127"/>
      <c r="E165" s="127"/>
      <c r="F165" s="127"/>
    </row>
    <row r="166" spans="4:6">
      <c r="D166" s="127"/>
      <c r="E166" s="127"/>
      <c r="F166" s="127"/>
    </row>
    <row r="167" spans="4:6">
      <c r="D167" s="127"/>
      <c r="E167" s="127"/>
      <c r="F167" s="127"/>
    </row>
    <row r="168" spans="4:6">
      <c r="D168" s="127"/>
      <c r="E168" s="127"/>
      <c r="F168" s="127"/>
    </row>
    <row r="169" spans="4:6">
      <c r="D169" s="127"/>
      <c r="E169" s="127"/>
      <c r="F169" s="127"/>
    </row>
    <row r="170" spans="4:6">
      <c r="D170" s="127"/>
      <c r="E170" s="127"/>
      <c r="F170" s="127"/>
    </row>
    <row r="171" spans="4:6">
      <c r="D171" s="127"/>
      <c r="E171" s="127"/>
      <c r="F171" s="127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9"/>
  <sheetViews>
    <sheetView workbookViewId="0">
      <selection activeCell="L8" sqref="L8"/>
    </sheetView>
  </sheetViews>
  <sheetFormatPr defaultColWidth="9" defaultRowHeight="15.75"/>
  <cols>
    <col min="1" max="1" width="1.75" style="1" customWidth="1"/>
    <col min="2" max="2" width="31.625" style="1" customWidth="1"/>
    <col min="3" max="3" width="14.875" style="1" customWidth="1"/>
    <col min="4" max="4" width="14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3" width="9" style="175"/>
    <col min="14" max="14" width="10.625" style="175" customWidth="1"/>
    <col min="15" max="15" width="12.5" style="177" customWidth="1"/>
    <col min="16" max="16" width="9" style="177"/>
    <col min="17" max="16384" width="9" style="1"/>
  </cols>
  <sheetData>
    <row r="1" spans="1:18" ht="24" customHeight="1">
      <c r="A1" s="308"/>
      <c r="B1" s="849" t="s">
        <v>364</v>
      </c>
      <c r="C1" s="849"/>
      <c r="D1" s="849"/>
      <c r="E1" s="849"/>
      <c r="F1" s="849"/>
    </row>
    <row r="2" spans="1:18" ht="15" customHeight="1">
      <c r="A2" s="123"/>
      <c r="B2" s="139"/>
    </row>
    <row r="3" spans="1:18" ht="15" customHeight="1">
      <c r="A3" s="123"/>
      <c r="B3" s="139"/>
    </row>
    <row r="4" spans="1:18" ht="20.100000000000001" customHeight="1">
      <c r="A4" s="64"/>
      <c r="B4" s="64"/>
      <c r="C4" s="48" t="s">
        <v>2</v>
      </c>
      <c r="D4" s="48" t="s">
        <v>8</v>
      </c>
      <c r="E4" s="848" t="s">
        <v>86</v>
      </c>
      <c r="F4" s="848"/>
    </row>
    <row r="5" spans="1:18" ht="20.100000000000001" customHeight="1">
      <c r="A5" s="59"/>
      <c r="B5" s="59"/>
      <c r="C5" s="49" t="s">
        <v>31</v>
      </c>
      <c r="D5" s="49" t="s">
        <v>12</v>
      </c>
      <c r="E5" s="66" t="s">
        <v>29</v>
      </c>
      <c r="F5" s="66" t="s">
        <v>16</v>
      </c>
    </row>
    <row r="6" spans="1:18" ht="20.100000000000001" customHeight="1">
      <c r="A6" s="59"/>
      <c r="B6" s="59"/>
      <c r="C6" s="11" t="s">
        <v>309</v>
      </c>
      <c r="D6" s="11" t="s">
        <v>309</v>
      </c>
      <c r="E6" s="11" t="s">
        <v>309</v>
      </c>
      <c r="F6" s="11" t="s">
        <v>309</v>
      </c>
      <c r="H6" s="176" t="s">
        <v>150</v>
      </c>
      <c r="I6" s="176" t="s">
        <v>136</v>
      </c>
      <c r="J6" s="176" t="s">
        <v>137</v>
      </c>
      <c r="K6" s="176" t="s">
        <v>147</v>
      </c>
    </row>
    <row r="7" spans="1:18" ht="20.25" customHeight="1">
      <c r="A7" s="59"/>
      <c r="B7" s="307" t="s">
        <v>17</v>
      </c>
    </row>
    <row r="8" spans="1:18" ht="24.95" customHeight="1">
      <c r="A8" s="307"/>
      <c r="B8" s="134" t="s">
        <v>32</v>
      </c>
      <c r="C8" s="323">
        <v>11790.722306711217</v>
      </c>
      <c r="D8" s="323">
        <v>10943.791950074999</v>
      </c>
      <c r="E8" s="324">
        <v>172.81131726787004</v>
      </c>
      <c r="F8" s="324">
        <v>162.26426156113095</v>
      </c>
    </row>
    <row r="9" spans="1:18" ht="24.95" customHeight="1">
      <c r="A9" s="134"/>
      <c r="B9" s="221" t="s">
        <v>19</v>
      </c>
      <c r="C9" s="330">
        <v>11744.001149504693</v>
      </c>
      <c r="D9" s="330">
        <v>10877.706197074351</v>
      </c>
      <c r="E9" s="330">
        <v>175.36196202357917</v>
      </c>
      <c r="F9" s="330">
        <v>164.80741103046935</v>
      </c>
      <c r="H9" s="179">
        <v>104.30411632853462</v>
      </c>
      <c r="I9" s="178">
        <v>6326</v>
      </c>
      <c r="J9" s="178">
        <f>+K9-I9</f>
        <v>8878.2190872566371</v>
      </c>
      <c r="K9" s="178">
        <f>+'10.Vantaithang'!E7/'10.Vantaithang'!G7%</f>
        <v>15204.219087256637</v>
      </c>
      <c r="L9" s="175"/>
      <c r="R9" s="175"/>
    </row>
    <row r="10" spans="1:18" ht="24.95" customHeight="1">
      <c r="A10" s="135"/>
      <c r="B10" s="221" t="s">
        <v>47</v>
      </c>
      <c r="C10" s="330">
        <v>46.721157206522911</v>
      </c>
      <c r="D10" s="330">
        <v>66.085753000646818</v>
      </c>
      <c r="E10" s="330">
        <v>37.11510215582728</v>
      </c>
      <c r="F10" s="330">
        <v>45.838050119393849</v>
      </c>
      <c r="H10" s="177">
        <v>104.72706808474574</v>
      </c>
      <c r="I10" s="175">
        <v>6080</v>
      </c>
      <c r="J10" s="175">
        <f t="shared" ref="J10:J28" si="0">+K10-I10</f>
        <v>-5765.6962372389462</v>
      </c>
      <c r="K10" s="175">
        <f>+'10.Vantaithang'!E8/'10.Vantaithang'!G8%</f>
        <v>314.30376276105375</v>
      </c>
      <c r="L10" s="175"/>
      <c r="R10" s="175"/>
    </row>
    <row r="11" spans="1:18" ht="24.95" customHeight="1">
      <c r="A11" s="135"/>
      <c r="B11" s="134" t="s">
        <v>197</v>
      </c>
      <c r="C11" s="245">
        <v>514643.49259477749</v>
      </c>
      <c r="D11" s="245">
        <v>559820.63474672427</v>
      </c>
      <c r="E11" s="327">
        <v>171.55716346832085</v>
      </c>
      <c r="F11" s="327">
        <v>185.86196226575228</v>
      </c>
      <c r="H11" s="177"/>
      <c r="I11" s="175"/>
      <c r="J11" s="175"/>
      <c r="K11" s="175"/>
      <c r="L11" s="175"/>
      <c r="R11" s="175"/>
    </row>
    <row r="12" spans="1:18" ht="24.95" customHeight="1">
      <c r="A12" s="135"/>
      <c r="B12" s="221" t="s">
        <v>19</v>
      </c>
      <c r="C12" s="245">
        <v>514606.02965861256</v>
      </c>
      <c r="D12" s="245">
        <v>559772.68710635963</v>
      </c>
      <c r="E12" s="328">
        <v>171.61059392754606</v>
      </c>
      <c r="F12" s="328">
        <v>185.92808656647094</v>
      </c>
      <c r="H12" s="177">
        <v>93.301924327558808</v>
      </c>
      <c r="I12" s="175">
        <v>246</v>
      </c>
      <c r="J12" s="175">
        <f t="shared" si="0"/>
        <v>688240.77273793751</v>
      </c>
      <c r="K12" s="175">
        <f>+'10.Vantaithang'!E10/'10.Vantaithang'!G10%</f>
        <v>688486.77273793751</v>
      </c>
      <c r="L12" s="175"/>
      <c r="R12" s="175"/>
    </row>
    <row r="13" spans="1:18" ht="24.95" customHeight="1">
      <c r="A13" s="135"/>
      <c r="B13" s="221" t="s">
        <v>47</v>
      </c>
      <c r="C13" s="330">
        <v>37.462936164982651</v>
      </c>
      <c r="D13" s="330">
        <v>47.947640364668771</v>
      </c>
      <c r="E13" s="330">
        <v>32.511655974746255</v>
      </c>
      <c r="F13" s="330">
        <v>36.075476372720551</v>
      </c>
      <c r="H13" s="177"/>
      <c r="I13" s="175"/>
      <c r="J13" s="175"/>
      <c r="K13" s="175"/>
      <c r="L13" s="175"/>
      <c r="R13" s="175"/>
    </row>
    <row r="14" spans="1:18" ht="24.95" customHeight="1">
      <c r="A14" s="134"/>
      <c r="B14" s="307" t="s">
        <v>20</v>
      </c>
      <c r="C14" s="244">
        <v>0</v>
      </c>
      <c r="D14" s="244">
        <v>0</v>
      </c>
      <c r="E14" s="326"/>
      <c r="F14" s="326"/>
      <c r="H14" s="179">
        <v>105.6209270845345</v>
      </c>
      <c r="I14" s="178">
        <v>409</v>
      </c>
      <c r="J14" s="178" t="e">
        <f t="shared" si="0"/>
        <v>#DIV/0!</v>
      </c>
      <c r="K14" s="178" t="e">
        <f>+'10.Vantaithang'!E12/'10.Vantaithang'!G12%</f>
        <v>#DIV/0!</v>
      </c>
      <c r="L14" s="175"/>
      <c r="R14" s="175"/>
    </row>
    <row r="15" spans="1:18" ht="24.95" customHeight="1">
      <c r="A15" s="135"/>
      <c r="B15" s="134" t="s">
        <v>33</v>
      </c>
      <c r="C15" s="330">
        <v>11333.60310140792</v>
      </c>
      <c r="D15" s="330">
        <v>10628.348100467552</v>
      </c>
      <c r="E15" s="330">
        <v>119.87878809566054</v>
      </c>
      <c r="F15" s="330">
        <v>98.485657339158067</v>
      </c>
      <c r="H15" s="177">
        <v>105.62807113970996</v>
      </c>
      <c r="I15" s="175">
        <v>409</v>
      </c>
      <c r="J15" s="175">
        <f t="shared" si="0"/>
        <v>23744.072400257079</v>
      </c>
      <c r="K15" s="175">
        <f>+'10.Vantaithang'!E13/'10.Vantaithang'!G13%</f>
        <v>24153.072400257079</v>
      </c>
      <c r="L15" s="175"/>
      <c r="R15" s="175"/>
    </row>
    <row r="16" spans="1:18" ht="24.95" customHeight="1">
      <c r="A16" s="135"/>
      <c r="B16" s="221" t="s">
        <v>19</v>
      </c>
      <c r="C16" s="330">
        <v>2696.1094114452362</v>
      </c>
      <c r="D16" s="330">
        <v>3259.2558761286928</v>
      </c>
      <c r="E16" s="330">
        <v>143.49088877298195</v>
      </c>
      <c r="F16" s="330">
        <v>151.47191851051426</v>
      </c>
      <c r="H16" s="177"/>
      <c r="I16" s="175"/>
      <c r="J16" s="175"/>
      <c r="K16" s="175"/>
      <c r="L16" s="175"/>
      <c r="R16" s="175"/>
    </row>
    <row r="17" spans="1:18" ht="24.95" customHeight="1">
      <c r="A17" s="135"/>
      <c r="B17" s="221" t="s">
        <v>47</v>
      </c>
      <c r="C17" s="245">
        <v>8637.4936899626828</v>
      </c>
      <c r="D17" s="245">
        <v>7369.0922243388604</v>
      </c>
      <c r="E17" s="328">
        <v>114.0221383573315</v>
      </c>
      <c r="F17" s="328">
        <v>85.28992895114915</v>
      </c>
      <c r="H17" s="177">
        <v>92.193905418056971</v>
      </c>
      <c r="I17" s="177">
        <v>0.23</v>
      </c>
      <c r="J17" s="177">
        <f t="shared" si="0"/>
        <v>19351.707285157459</v>
      </c>
      <c r="K17" s="177">
        <f>+'10.Vantaithang'!E15/'10.Vantaithang'!G15%</f>
        <v>19351.937285157459</v>
      </c>
      <c r="L17" s="175"/>
      <c r="R17" s="175"/>
    </row>
    <row r="18" spans="1:18" ht="24.95" customHeight="1">
      <c r="A18" s="135"/>
      <c r="B18" s="134" t="s">
        <v>198</v>
      </c>
      <c r="C18" s="245">
        <v>1189015.6567030642</v>
      </c>
      <c r="D18" s="245">
        <v>1520514.1866681657</v>
      </c>
      <c r="E18" s="327">
        <v>141.70868348638828</v>
      </c>
      <c r="F18" s="327">
        <v>161.83426090021615</v>
      </c>
      <c r="H18" s="177"/>
      <c r="I18" s="175"/>
      <c r="J18" s="175"/>
      <c r="K18" s="175"/>
      <c r="L18" s="175"/>
      <c r="R18" s="175"/>
    </row>
    <row r="19" spans="1:18" ht="24.95" customHeight="1">
      <c r="A19" s="307"/>
      <c r="B19" s="221" t="s">
        <v>19</v>
      </c>
      <c r="C19" s="330">
        <v>388419.2323241221</v>
      </c>
      <c r="D19" s="330">
        <v>384321.04343974881</v>
      </c>
      <c r="E19" s="330">
        <v>114.65403332468999</v>
      </c>
      <c r="F19" s="330">
        <v>104.00936621709985</v>
      </c>
      <c r="H19" s="177"/>
      <c r="I19" s="175"/>
      <c r="J19" s="175"/>
      <c r="K19" s="175"/>
      <c r="L19" s="175"/>
      <c r="R19" s="175"/>
    </row>
    <row r="20" spans="1:18" ht="24.95" customHeight="1">
      <c r="A20" s="134"/>
      <c r="B20" s="221" t="s">
        <v>47</v>
      </c>
      <c r="C20" s="330">
        <v>800596.424378942</v>
      </c>
      <c r="D20" s="244">
        <v>1136193.1432284168</v>
      </c>
      <c r="E20" s="326">
        <v>160.02925647316999</v>
      </c>
      <c r="F20" s="326">
        <v>199.31672608016987</v>
      </c>
      <c r="H20" s="179">
        <v>106.92089454941403</v>
      </c>
      <c r="I20" s="178">
        <v>7554</v>
      </c>
      <c r="J20" s="178">
        <f t="shared" si="0"/>
        <v>1269621.1599563777</v>
      </c>
      <c r="K20" s="178">
        <f>+'10.Vantaithang'!E18/'10.Vantaithang'!G18%</f>
        <v>1277175.1599563777</v>
      </c>
      <c r="L20" s="175"/>
      <c r="R20" s="175"/>
    </row>
    <row r="21" spans="1:18" ht="24.95" customHeight="1">
      <c r="A21" s="135"/>
      <c r="B21" s="134"/>
      <c r="C21" s="245"/>
      <c r="D21" s="245"/>
      <c r="E21" s="328"/>
      <c r="F21" s="328"/>
      <c r="H21" s="177">
        <v>107.31664435613307</v>
      </c>
      <c r="I21" s="175">
        <v>4304</v>
      </c>
      <c r="J21" s="175" t="e">
        <f t="shared" si="0"/>
        <v>#DIV/0!</v>
      </c>
      <c r="K21" s="175" t="e">
        <f>+'10.Vantaithang'!E19/'10.Vantaithang'!G19%</f>
        <v>#DIV/0!</v>
      </c>
      <c r="L21" s="175"/>
      <c r="R21" s="175"/>
    </row>
    <row r="22" spans="1:18" ht="24.95" customHeight="1">
      <c r="A22" s="135"/>
      <c r="B22" s="135"/>
      <c r="C22" s="330"/>
      <c r="D22" s="330"/>
      <c r="E22" s="330"/>
      <c r="F22" s="330"/>
      <c r="H22" s="177"/>
      <c r="J22" s="175"/>
      <c r="K22" s="175"/>
      <c r="L22" s="175"/>
      <c r="R22" s="175"/>
    </row>
    <row r="23" spans="1:18" ht="24.95" customHeight="1">
      <c r="A23" s="135"/>
      <c r="B23" s="135"/>
      <c r="C23" s="330"/>
      <c r="D23" s="330"/>
      <c r="E23" s="330"/>
      <c r="F23" s="330"/>
      <c r="H23" s="177">
        <v>106.4020958157155</v>
      </c>
      <c r="I23" s="1">
        <v>3249</v>
      </c>
      <c r="J23" s="175" t="e">
        <f t="shared" si="0"/>
        <v>#DIV/0!</v>
      </c>
      <c r="K23" s="175" t="e">
        <f>+'10.Vantaithang'!E21/'10.Vantaithang'!G21%</f>
        <v>#DIV/0!</v>
      </c>
      <c r="L23" s="175"/>
      <c r="R23" s="175"/>
    </row>
    <row r="24" spans="1:18" ht="24.95" customHeight="1">
      <c r="A24" s="135"/>
      <c r="B24" s="135"/>
      <c r="C24" s="245"/>
      <c r="D24" s="245"/>
      <c r="E24" s="327"/>
      <c r="F24" s="327"/>
      <c r="H24" s="177"/>
      <c r="J24" s="175"/>
      <c r="K24" s="175"/>
      <c r="L24" s="175"/>
      <c r="R24" s="175"/>
    </row>
    <row r="25" spans="1:18" ht="24.95" customHeight="1">
      <c r="A25" s="134"/>
      <c r="B25" s="309"/>
      <c r="C25" s="245"/>
      <c r="D25" s="245"/>
      <c r="E25" s="328"/>
      <c r="F25" s="328"/>
      <c r="H25" s="179">
        <v>106.48781211791021</v>
      </c>
      <c r="I25" s="123">
        <v>578</v>
      </c>
      <c r="J25" s="178" t="e">
        <f t="shared" si="0"/>
        <v>#DIV/0!</v>
      </c>
      <c r="K25" s="178" t="e">
        <f>+'10.Vantaithang'!E23/'10.Vantaithang'!G23%</f>
        <v>#DIV/0!</v>
      </c>
      <c r="L25" s="175"/>
      <c r="R25" s="175"/>
    </row>
    <row r="26" spans="1:18" ht="24.95" customHeight="1">
      <c r="A26" s="135"/>
      <c r="B26" s="135"/>
      <c r="C26" s="330"/>
      <c r="D26" s="330"/>
      <c r="E26" s="330"/>
      <c r="F26" s="330"/>
      <c r="H26" s="177">
        <v>106.16482514082793</v>
      </c>
      <c r="I26" s="1">
        <v>237</v>
      </c>
      <c r="J26" s="175" t="e">
        <f t="shared" si="0"/>
        <v>#DIV/0!</v>
      </c>
      <c r="K26" s="175" t="e">
        <f>+'10.Vantaithang'!E24/'10.Vantaithang'!G24%</f>
        <v>#DIV/0!</v>
      </c>
      <c r="L26" s="175"/>
      <c r="R26" s="175"/>
    </row>
    <row r="27" spans="1:18" ht="24.95" customHeight="1">
      <c r="A27" s="135"/>
      <c r="B27" s="134"/>
      <c r="C27" s="244"/>
      <c r="D27" s="244"/>
      <c r="E27" s="325"/>
      <c r="F27" s="325"/>
      <c r="H27" s="177"/>
      <c r="J27" s="175"/>
      <c r="K27" s="175"/>
      <c r="L27" s="175"/>
      <c r="R27" s="175"/>
    </row>
    <row r="28" spans="1:18" ht="24.95" customHeight="1">
      <c r="A28" s="135"/>
      <c r="B28" s="135"/>
      <c r="C28" s="330"/>
      <c r="D28" s="330"/>
      <c r="E28" s="330"/>
      <c r="F28" s="330"/>
      <c r="H28" s="177">
        <v>106.72322544958884</v>
      </c>
      <c r="I28" s="1">
        <v>341</v>
      </c>
      <c r="J28" s="175" t="e">
        <f t="shared" si="0"/>
        <v>#DIV/0!</v>
      </c>
      <c r="K28" s="175" t="e">
        <f>+'10.Vantaithang'!E26/'10.Vantaithang'!G26%</f>
        <v>#DIV/0!</v>
      </c>
      <c r="L28" s="175"/>
      <c r="R28" s="175"/>
    </row>
    <row r="29" spans="1:18" ht="24.95" customHeight="1">
      <c r="A29" s="135"/>
      <c r="B29" s="135"/>
      <c r="C29" s="330"/>
      <c r="D29" s="330"/>
      <c r="E29" s="330"/>
      <c r="F29" s="330"/>
      <c r="J29" s="175"/>
      <c r="K29" s="175"/>
      <c r="L29" s="175"/>
    </row>
    <row r="30" spans="1:18" ht="24.95" customHeight="1">
      <c r="A30" s="307"/>
      <c r="B30" s="127"/>
      <c r="C30" s="243"/>
      <c r="D30" s="243"/>
      <c r="E30" s="329"/>
      <c r="F30" s="329"/>
    </row>
    <row r="31" spans="1:18" ht="22.5" customHeight="1">
      <c r="A31" s="134"/>
      <c r="B31" s="127"/>
      <c r="C31" s="243"/>
      <c r="D31" s="243"/>
      <c r="E31" s="329"/>
      <c r="F31" s="329"/>
    </row>
    <row r="32" spans="1:18" ht="22.5" customHeight="1">
      <c r="A32" s="136"/>
      <c r="B32" s="127"/>
      <c r="C32" s="330"/>
      <c r="D32" s="330"/>
      <c r="E32" s="330"/>
      <c r="F32" s="330"/>
    </row>
    <row r="33" spans="1:2" ht="20.100000000000001" customHeight="1">
      <c r="A33" s="136"/>
      <c r="B33" s="137"/>
    </row>
    <row r="34" spans="1:2" ht="20.100000000000001" customHeight="1">
      <c r="A34" s="137"/>
      <c r="B34" s="137"/>
    </row>
    <row r="35" spans="1:2" ht="20.100000000000001" customHeight="1">
      <c r="A35" s="137"/>
      <c r="B35" s="137"/>
    </row>
    <row r="36" spans="1:2" ht="20.100000000000001" customHeight="1">
      <c r="A36" s="136"/>
      <c r="B36" s="137"/>
    </row>
    <row r="37" spans="1:2" ht="20.100000000000001" customHeight="1">
      <c r="A37" s="135"/>
      <c r="B37" s="135"/>
    </row>
    <row r="38" spans="1:2" ht="20.100000000000001" customHeight="1">
      <c r="A38" s="135"/>
      <c r="B38" s="135"/>
    </row>
    <row r="39" spans="1:2" ht="14.1" customHeight="1">
      <c r="A39" s="135"/>
      <c r="B39" s="135"/>
    </row>
    <row r="40" spans="1:2" ht="14.1" customHeight="1">
      <c r="A40" s="135"/>
      <c r="B40" s="135"/>
    </row>
    <row r="41" spans="1:2" ht="14.1" customHeight="1">
      <c r="A41" s="135"/>
      <c r="B41" s="135"/>
    </row>
    <row r="42" spans="1:2" ht="14.1" customHeight="1">
      <c r="A42" s="134"/>
      <c r="B42" s="306"/>
    </row>
    <row r="43" spans="1:2" ht="14.1" customHeight="1">
      <c r="A43" s="136"/>
      <c r="B43" s="137"/>
    </row>
    <row r="44" spans="1:2" ht="14.1" customHeight="1">
      <c r="A44" s="136"/>
      <c r="B44" s="137"/>
    </row>
    <row r="45" spans="1:2" ht="14.1" customHeight="1">
      <c r="A45" s="137"/>
      <c r="B45" s="137"/>
    </row>
    <row r="46" spans="1:2" ht="14.1" customHeight="1">
      <c r="A46" s="137"/>
      <c r="B46" s="137"/>
    </row>
    <row r="47" spans="1:2" ht="14.1" customHeight="1">
      <c r="A47" s="136"/>
      <c r="B47" s="137"/>
    </row>
    <row r="48" spans="1:2" ht="14.1" customHeight="1">
      <c r="A48" s="135"/>
      <c r="B48" s="135"/>
    </row>
    <row r="49" spans="1:2" ht="14.1" customHeight="1">
      <c r="A49" s="135"/>
      <c r="B49" s="135"/>
    </row>
    <row r="50" spans="1:2" ht="14.1" customHeight="1">
      <c r="A50" s="135"/>
      <c r="B50" s="135"/>
    </row>
    <row r="51" spans="1:2" ht="14.1" customHeight="1">
      <c r="A51" s="135"/>
      <c r="B51" s="135"/>
    </row>
    <row r="52" spans="1:2" ht="14.1" customHeight="1">
      <c r="A52" s="135"/>
      <c r="B52" s="135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1.1811023622047245" right="0.78740157480314965" top="0.78740157480314965" bottom="0.78740157480314965" header="0" footer="0"/>
  <pageSetup paperSize="9" scale="86" firstPageNumber="1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F14" sqref="F14"/>
    </sheetView>
  </sheetViews>
  <sheetFormatPr defaultColWidth="9" defaultRowHeight="15.75"/>
  <cols>
    <col min="1" max="1" width="41" style="487" customWidth="1"/>
    <col min="2" max="3" width="15.375" style="475" customWidth="1"/>
    <col min="4" max="4" width="11.625" style="475" customWidth="1"/>
    <col min="5" max="5" width="11.875" style="475" bestFit="1" customWidth="1"/>
    <col min="6" max="6" width="13.75" style="475" bestFit="1" customWidth="1"/>
    <col min="7" max="16384" width="9" style="475"/>
  </cols>
  <sheetData>
    <row r="1" spans="1:7" ht="29.25" customHeight="1">
      <c r="A1" s="850" t="s">
        <v>643</v>
      </c>
      <c r="B1" s="850"/>
      <c r="C1" s="850"/>
    </row>
    <row r="2" spans="1:7">
      <c r="A2" s="476"/>
      <c r="B2" s="477"/>
      <c r="C2" s="478" t="s">
        <v>497</v>
      </c>
    </row>
    <row r="3" spans="1:7" ht="63">
      <c r="A3" s="479"/>
      <c r="B3" s="480" t="s">
        <v>416</v>
      </c>
      <c r="C3" s="480" t="s">
        <v>417</v>
      </c>
      <c r="D3" s="481"/>
    </row>
    <row r="4" spans="1:7" ht="23.25" customHeight="1">
      <c r="A4" s="482" t="s">
        <v>258</v>
      </c>
      <c r="B4" s="483">
        <v>10741181541.7258</v>
      </c>
      <c r="C4" s="484">
        <v>139.40227936750716</v>
      </c>
      <c r="D4" s="485"/>
    </row>
    <row r="5" spans="1:7" ht="23.25" customHeight="1">
      <c r="A5" s="482" t="s">
        <v>41</v>
      </c>
      <c r="B5" s="486">
        <v>0</v>
      </c>
      <c r="C5" s="486">
        <v>0</v>
      </c>
      <c r="D5" s="485"/>
    </row>
    <row r="6" spans="1:7" ht="23.25" customHeight="1">
      <c r="A6" s="487" t="s">
        <v>259</v>
      </c>
      <c r="B6" s="486">
        <v>0</v>
      </c>
      <c r="C6" s="486">
        <v>0</v>
      </c>
      <c r="D6" s="485"/>
    </row>
    <row r="7" spans="1:7" ht="23.25" customHeight="1">
      <c r="A7" s="487" t="s">
        <v>260</v>
      </c>
      <c r="B7" s="486">
        <v>194955819.91229999</v>
      </c>
      <c r="C7" s="488">
        <v>99.796366336238236</v>
      </c>
      <c r="D7" s="485"/>
    </row>
    <row r="8" spans="1:7" ht="23.25" customHeight="1">
      <c r="A8" s="487" t="s">
        <v>261</v>
      </c>
      <c r="B8" s="486">
        <v>0</v>
      </c>
      <c r="C8" s="486">
        <v>0</v>
      </c>
      <c r="D8" s="485"/>
    </row>
    <row r="9" spans="1:7" ht="23.25" customHeight="1">
      <c r="A9" s="487" t="s">
        <v>262</v>
      </c>
      <c r="B9" s="486">
        <v>151211742.54480001</v>
      </c>
      <c r="C9" s="488">
        <v>285.85274029906623</v>
      </c>
      <c r="D9" s="485"/>
    </row>
    <row r="10" spans="1:7" ht="23.25" customHeight="1">
      <c r="A10" s="487" t="s">
        <v>418</v>
      </c>
      <c r="B10" s="486">
        <v>5955260479.1454</v>
      </c>
      <c r="C10" s="488">
        <v>162.73887736122455</v>
      </c>
      <c r="D10" s="485"/>
      <c r="F10" s="493"/>
    </row>
    <row r="11" spans="1:7" ht="23.25" customHeight="1">
      <c r="A11" s="487" t="s">
        <v>419</v>
      </c>
      <c r="B11" s="486">
        <v>472855157.51109999</v>
      </c>
      <c r="C11" s="486">
        <v>90.968152185926613</v>
      </c>
      <c r="D11" s="485"/>
      <c r="G11" s="683"/>
    </row>
    <row r="12" spans="1:7" ht="23.25" customHeight="1">
      <c r="A12" s="487" t="s">
        <v>263</v>
      </c>
      <c r="B12" s="486">
        <v>0</v>
      </c>
      <c r="C12" s="488">
        <v>0</v>
      </c>
      <c r="D12" s="485"/>
    </row>
    <row r="13" spans="1:7" ht="23.25" customHeight="1">
      <c r="A13" s="487" t="s">
        <v>264</v>
      </c>
      <c r="B13" s="486">
        <v>49672.39</v>
      </c>
      <c r="C13" s="488">
        <v>86.256467999510988</v>
      </c>
      <c r="D13" s="485"/>
    </row>
    <row r="14" spans="1:7" ht="23.25" customHeight="1">
      <c r="A14" s="487" t="s">
        <v>265</v>
      </c>
      <c r="B14" s="486">
        <v>1780981811.6575999</v>
      </c>
      <c r="C14" s="488">
        <v>141.76175077811192</v>
      </c>
      <c r="D14" s="485"/>
    </row>
    <row r="15" spans="1:7" ht="23.25" customHeight="1">
      <c r="A15" s="487" t="s">
        <v>266</v>
      </c>
      <c r="B15" s="486">
        <v>15940225.2498</v>
      </c>
      <c r="C15" s="488">
        <v>83.32669623227882</v>
      </c>
      <c r="D15" s="485"/>
    </row>
    <row r="16" spans="1:7" ht="23.25" customHeight="1">
      <c r="A16" s="487" t="s">
        <v>267</v>
      </c>
      <c r="B16" s="486">
        <v>220590869.76550001</v>
      </c>
      <c r="C16" s="488">
        <v>96.876005907146393</v>
      </c>
      <c r="D16" s="485"/>
    </row>
    <row r="17" spans="1:4" ht="23.25" customHeight="1">
      <c r="A17" s="487" t="s">
        <v>268</v>
      </c>
      <c r="B17" s="486">
        <v>71312174.053299993</v>
      </c>
      <c r="C17" s="488">
        <v>39.161096923360361</v>
      </c>
      <c r="D17" s="485"/>
    </row>
    <row r="18" spans="1:4" ht="23.25" customHeight="1">
      <c r="A18" s="487" t="s">
        <v>269</v>
      </c>
      <c r="B18" s="486">
        <v>397312.84710000001</v>
      </c>
      <c r="C18" s="488">
        <v>43.194769278726355</v>
      </c>
      <c r="D18" s="485"/>
    </row>
    <row r="19" spans="1:4" ht="23.25" customHeight="1">
      <c r="A19" s="487" t="s">
        <v>270</v>
      </c>
      <c r="B19" s="486">
        <v>1877626276.6489</v>
      </c>
      <c r="C19" s="488">
        <v>121.37612803018509</v>
      </c>
    </row>
    <row r="20" spans="1:4" ht="15.75" customHeight="1">
      <c r="B20" s="489"/>
      <c r="C20" s="489"/>
    </row>
    <row r="21" spans="1:4">
      <c r="A21" s="490" t="s">
        <v>608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topLeftCell="A6" workbookViewId="0">
      <selection activeCell="B7" sqref="B7:C19"/>
    </sheetView>
  </sheetViews>
  <sheetFormatPr defaultColWidth="9" defaultRowHeight="15.75"/>
  <cols>
    <col min="1" max="1" width="40.375" style="487" customWidth="1"/>
    <col min="2" max="3" width="15.375" style="475" customWidth="1"/>
    <col min="4" max="16384" width="9" style="475"/>
  </cols>
  <sheetData>
    <row r="1" spans="1:3" ht="33" customHeight="1">
      <c r="A1" s="850" t="s">
        <v>609</v>
      </c>
      <c r="B1" s="850"/>
      <c r="C1" s="850"/>
    </row>
    <row r="2" spans="1:3">
      <c r="A2" s="476"/>
      <c r="B2" s="477"/>
      <c r="C2" s="478" t="s">
        <v>497</v>
      </c>
    </row>
    <row r="3" spans="1:3" ht="63">
      <c r="A3" s="479"/>
      <c r="B3" s="480" t="s">
        <v>420</v>
      </c>
      <c r="C3" s="480" t="s">
        <v>417</v>
      </c>
    </row>
    <row r="4" spans="1:3" ht="26.25" customHeight="1">
      <c r="A4" s="482" t="s">
        <v>258</v>
      </c>
      <c r="B4" s="491">
        <v>10121600137.627001</v>
      </c>
      <c r="C4" s="492">
        <v>128.69791137169253</v>
      </c>
    </row>
    <row r="5" spans="1:3" ht="26.25" customHeight="1">
      <c r="A5" s="482" t="s">
        <v>41</v>
      </c>
      <c r="B5" s="494">
        <v>0</v>
      </c>
      <c r="C5" s="494">
        <v>0</v>
      </c>
    </row>
    <row r="6" spans="1:3" ht="26.25" customHeight="1">
      <c r="A6" s="487" t="s">
        <v>259</v>
      </c>
      <c r="B6" s="494">
        <v>0</v>
      </c>
      <c r="C6" s="494">
        <v>0</v>
      </c>
    </row>
    <row r="7" spans="1:3" ht="26.25" customHeight="1">
      <c r="A7" s="487" t="s">
        <v>260</v>
      </c>
      <c r="B7" s="494">
        <v>39582917.624300003</v>
      </c>
      <c r="C7" s="485">
        <v>54.946732553569944</v>
      </c>
    </row>
    <row r="8" spans="1:3" ht="26.25" customHeight="1">
      <c r="A8" s="487" t="s">
        <v>261</v>
      </c>
      <c r="B8" s="494">
        <v>0</v>
      </c>
      <c r="C8" s="494">
        <v>0</v>
      </c>
    </row>
    <row r="9" spans="1:3" ht="26.25" customHeight="1">
      <c r="A9" s="487" t="s">
        <v>262</v>
      </c>
      <c r="B9" s="494">
        <v>14660001.697199998</v>
      </c>
      <c r="C9" s="485">
        <v>58.786477728683614</v>
      </c>
    </row>
    <row r="10" spans="1:3" ht="26.25" customHeight="1">
      <c r="A10" s="487" t="s">
        <v>418</v>
      </c>
      <c r="B10" s="494">
        <v>4335577018.9363003</v>
      </c>
      <c r="C10" s="485">
        <v>178.58414594464389</v>
      </c>
    </row>
    <row r="11" spans="1:3" ht="26.25" customHeight="1">
      <c r="A11" s="487" t="s">
        <v>419</v>
      </c>
      <c r="B11" s="494">
        <v>1363713707.3162003</v>
      </c>
      <c r="C11" s="485">
        <v>77.207189634591771</v>
      </c>
    </row>
    <row r="12" spans="1:3" ht="26.25" customHeight="1">
      <c r="A12" s="487" t="s">
        <v>263</v>
      </c>
      <c r="B12" s="494">
        <v>0</v>
      </c>
      <c r="C12" s="485">
        <v>0</v>
      </c>
    </row>
    <row r="13" spans="1:3" s="414" customFormat="1" ht="26.25" customHeight="1">
      <c r="A13" s="487" t="s">
        <v>264</v>
      </c>
      <c r="B13" s="494">
        <v>50824.637400000007</v>
      </c>
      <c r="C13" s="485">
        <v>108.34778623613525</v>
      </c>
    </row>
    <row r="14" spans="1:3" ht="26.25" customHeight="1">
      <c r="A14" s="487" t="s">
        <v>265</v>
      </c>
      <c r="B14" s="494">
        <v>1990327851.2592001</v>
      </c>
      <c r="C14" s="485">
        <v>131.42587126278173</v>
      </c>
    </row>
    <row r="15" spans="1:3" ht="26.25" customHeight="1">
      <c r="A15" s="487" t="s">
        <v>266</v>
      </c>
      <c r="B15" s="494">
        <v>93895751.695899993</v>
      </c>
      <c r="C15" s="485">
        <v>123.12944096564377</v>
      </c>
    </row>
    <row r="16" spans="1:3" ht="26.25" customHeight="1">
      <c r="A16" s="487" t="s">
        <v>267</v>
      </c>
      <c r="B16" s="494">
        <v>139908826.9533</v>
      </c>
      <c r="C16" s="485">
        <v>75.473743845044865</v>
      </c>
    </row>
    <row r="17" spans="1:3" ht="26.25" customHeight="1">
      <c r="A17" s="487" t="s">
        <v>268</v>
      </c>
      <c r="B17" s="494">
        <v>624965635.81439996</v>
      </c>
      <c r="C17" s="485">
        <v>108.59960790640636</v>
      </c>
    </row>
    <row r="18" spans="1:3" ht="26.25" customHeight="1">
      <c r="A18" s="487" t="s">
        <v>269</v>
      </c>
      <c r="B18" s="494">
        <v>4013395.2641999992</v>
      </c>
      <c r="C18" s="485">
        <v>118.60684544060057</v>
      </c>
    </row>
    <row r="19" spans="1:3" ht="26.25" customHeight="1">
      <c r="A19" s="487" t="s">
        <v>270</v>
      </c>
      <c r="B19" s="494">
        <v>1514904206.4285998</v>
      </c>
      <c r="C19" s="485">
        <v>124.31129569345227</v>
      </c>
    </row>
    <row r="20" spans="1:3">
      <c r="B20" s="489"/>
      <c r="C20" s="489"/>
    </row>
    <row r="21" spans="1:3">
      <c r="A21" s="490" t="s">
        <v>610</v>
      </c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38"/>
  <sheetViews>
    <sheetView workbookViewId="0">
      <selection activeCell="K15" sqref="K15"/>
    </sheetView>
  </sheetViews>
  <sheetFormatPr defaultColWidth="8" defaultRowHeight="12.75"/>
  <cols>
    <col min="1" max="1" width="35.25" style="415" customWidth="1"/>
    <col min="2" max="2" width="13.125" style="415" customWidth="1"/>
    <col min="3" max="3" width="13.625" style="415" hidden="1" customWidth="1"/>
    <col min="4" max="4" width="11.75" style="415" customWidth="1"/>
    <col min="5" max="5" width="10.25" style="415" customWidth="1"/>
    <col min="6" max="6" width="9.75" style="415" hidden="1" customWidth="1"/>
    <col min="7" max="16384" width="8" style="415"/>
  </cols>
  <sheetData>
    <row r="1" spans="1:7" s="414" customFormat="1" ht="31.5" customHeight="1">
      <c r="A1" s="851" t="s">
        <v>652</v>
      </c>
      <c r="B1" s="851"/>
      <c r="C1" s="851"/>
      <c r="D1" s="851"/>
      <c r="E1" s="851"/>
      <c r="F1" s="851"/>
    </row>
    <row r="3" spans="1:7" s="411" customFormat="1" ht="15.75">
      <c r="A3" s="495"/>
      <c r="B3" s="495"/>
      <c r="C3" s="495"/>
      <c r="D3" s="855" t="s">
        <v>498</v>
      </c>
      <c r="E3" s="855"/>
      <c r="G3" s="496"/>
    </row>
    <row r="4" spans="1:7" s="411" customFormat="1" ht="15.75" customHeight="1">
      <c r="A4" s="856"/>
      <c r="B4" s="852" t="s">
        <v>365</v>
      </c>
      <c r="C4" s="852" t="s">
        <v>612</v>
      </c>
      <c r="D4" s="852" t="s">
        <v>366</v>
      </c>
      <c r="E4" s="852" t="s">
        <v>367</v>
      </c>
      <c r="F4" s="497" t="s">
        <v>162</v>
      </c>
      <c r="G4" s="498"/>
    </row>
    <row r="5" spans="1:7" s="412" customFormat="1" ht="15.75">
      <c r="A5" s="857"/>
      <c r="B5" s="853"/>
      <c r="C5" s="853"/>
      <c r="D5" s="853"/>
      <c r="E5" s="853"/>
      <c r="F5" s="499" t="s">
        <v>6</v>
      </c>
    </row>
    <row r="6" spans="1:7" s="411" customFormat="1" ht="34.5" customHeight="1">
      <c r="A6" s="857"/>
      <c r="B6" s="854"/>
      <c r="C6" s="854"/>
      <c r="D6" s="854"/>
      <c r="E6" s="854"/>
      <c r="F6" s="500" t="s">
        <v>34</v>
      </c>
      <c r="G6" s="501"/>
    </row>
    <row r="7" spans="1:7" ht="31.5">
      <c r="A7" s="502" t="s">
        <v>238</v>
      </c>
      <c r="B7" s="503">
        <v>16001095.162072001</v>
      </c>
      <c r="C7" s="503">
        <v>15426594.337405</v>
      </c>
      <c r="D7" s="504">
        <f>IFERROR(B7/C7%,"")</f>
        <v>103.72409367940664</v>
      </c>
      <c r="E7" s="504">
        <v>100</v>
      </c>
      <c r="F7" s="504">
        <v>100</v>
      </c>
      <c r="G7" s="505"/>
    </row>
    <row r="8" spans="1:7" ht="18.75" customHeight="1">
      <c r="A8" s="506" t="s">
        <v>163</v>
      </c>
      <c r="B8" s="503">
        <v>13408710.948267</v>
      </c>
      <c r="C8" s="503">
        <v>12730868.905860001</v>
      </c>
      <c r="D8" s="504">
        <f t="shared" ref="D8:D27" si="0">IFERROR(B8/C8%,"")</f>
        <v>105.3243973166277</v>
      </c>
      <c r="E8" s="504">
        <f>B8/$B$7%</f>
        <v>83.798707603778098</v>
      </c>
      <c r="F8" s="504">
        <f>IFERROR(C8/$C$11%,"")</f>
        <v>1493.7939073801979</v>
      </c>
      <c r="G8" s="505"/>
    </row>
    <row r="9" spans="1:7" ht="15.75">
      <c r="A9" s="507" t="s">
        <v>239</v>
      </c>
      <c r="B9" s="508">
        <v>108339.49123399999</v>
      </c>
      <c r="C9" s="508">
        <v>104101.40058599999</v>
      </c>
      <c r="D9" s="509">
        <f t="shared" si="0"/>
        <v>104.07111779874549</v>
      </c>
      <c r="E9" s="509">
        <f t="shared" ref="E9:E28" si="1">B9/$B$7%</f>
        <v>0.67707547600117501</v>
      </c>
      <c r="F9" s="509">
        <f t="shared" ref="F9:F29" si="2">IFERROR(C9/$C$11%,"")</f>
        <v>12.214880154294335</v>
      </c>
      <c r="G9" s="505"/>
    </row>
    <row r="10" spans="1:7" ht="18" customHeight="1">
      <c r="A10" s="507" t="s">
        <v>164</v>
      </c>
      <c r="B10" s="508">
        <v>8646032.8114780001</v>
      </c>
      <c r="C10" s="508">
        <v>9495134.0125619993</v>
      </c>
      <c r="D10" s="509">
        <f t="shared" si="0"/>
        <v>91.057512195608368</v>
      </c>
      <c r="E10" s="509">
        <f t="shared" si="1"/>
        <v>54.034006572075249</v>
      </c>
      <c r="F10" s="509">
        <f t="shared" si="2"/>
        <v>1114.1245301170948</v>
      </c>
      <c r="G10" s="505"/>
    </row>
    <row r="11" spans="1:7" ht="31.5">
      <c r="A11" s="507" t="s">
        <v>165</v>
      </c>
      <c r="B11" s="508">
        <v>1231353.9288999999</v>
      </c>
      <c r="C11" s="508">
        <v>852250.69154200004</v>
      </c>
      <c r="D11" s="509">
        <f t="shared" si="0"/>
        <v>144.48259662565695</v>
      </c>
      <c r="E11" s="509">
        <f t="shared" si="1"/>
        <v>7.6954353213192848</v>
      </c>
      <c r="F11" s="509">
        <f t="shared" si="2"/>
        <v>100</v>
      </c>
      <c r="G11" s="505"/>
    </row>
    <row r="12" spans="1:7" ht="18" customHeight="1">
      <c r="A12" s="507" t="s">
        <v>166</v>
      </c>
      <c r="B12" s="508">
        <v>977063.13329200004</v>
      </c>
      <c r="C12" s="508">
        <v>796802.56497299997</v>
      </c>
      <c r="D12" s="509">
        <f t="shared" si="0"/>
        <v>122.62299046754553</v>
      </c>
      <c r="E12" s="509">
        <f t="shared" si="1"/>
        <v>6.1062266263372376</v>
      </c>
      <c r="F12" s="509">
        <f t="shared" si="2"/>
        <v>93.493918266152846</v>
      </c>
      <c r="G12" s="505"/>
    </row>
    <row r="13" spans="1:7" s="510" customFormat="1" ht="18.75" customHeight="1">
      <c r="A13" s="507" t="s">
        <v>167</v>
      </c>
      <c r="B13" s="508">
        <v>153725.183081</v>
      </c>
      <c r="C13" s="508">
        <v>143188.63693199999</v>
      </c>
      <c r="D13" s="509">
        <f t="shared" si="0"/>
        <v>107.35850719355879</v>
      </c>
      <c r="E13" s="509">
        <f t="shared" si="1"/>
        <v>0.96071663547993014</v>
      </c>
      <c r="F13" s="509">
        <f t="shared" si="2"/>
        <v>16.801234466929554</v>
      </c>
      <c r="G13" s="505"/>
    </row>
    <row r="14" spans="1:7" ht="19.5" customHeight="1">
      <c r="A14" s="507" t="s">
        <v>168</v>
      </c>
      <c r="B14" s="508">
        <v>332279.80012199999</v>
      </c>
      <c r="C14" s="508">
        <v>306988.19624399999</v>
      </c>
      <c r="D14" s="509">
        <f t="shared" si="0"/>
        <v>108.23862421664505</v>
      </c>
      <c r="E14" s="509">
        <f t="shared" si="1"/>
        <v>2.0766066119625068</v>
      </c>
      <c r="F14" s="509">
        <f t="shared" si="2"/>
        <v>36.020879688411632</v>
      </c>
      <c r="G14" s="505"/>
    </row>
    <row r="15" spans="1:7" ht="15.75">
      <c r="A15" s="507" t="s">
        <v>240</v>
      </c>
      <c r="B15" s="511">
        <v>254969.36133499999</v>
      </c>
      <c r="C15" s="511">
        <v>243573.83809100001</v>
      </c>
      <c r="D15" s="509">
        <f t="shared" si="0"/>
        <v>104.67846766028401</v>
      </c>
      <c r="E15" s="509">
        <f t="shared" si="1"/>
        <v>1.5934494405068191</v>
      </c>
      <c r="F15" s="512">
        <f t="shared" si="2"/>
        <v>28.580069281058055</v>
      </c>
      <c r="G15" s="505"/>
    </row>
    <row r="16" spans="1:7" ht="17.25" customHeight="1">
      <c r="A16" s="507" t="s">
        <v>169</v>
      </c>
      <c r="B16" s="508">
        <v>1685105.5959280001</v>
      </c>
      <c r="C16" s="508">
        <v>716476.59029299999</v>
      </c>
      <c r="D16" s="509">
        <f t="shared" si="0"/>
        <v>235.19339204633096</v>
      </c>
      <c r="E16" s="509">
        <f t="shared" si="1"/>
        <v>10.531189139617577</v>
      </c>
      <c r="F16" s="509">
        <f t="shared" si="2"/>
        <v>84.068760213812155</v>
      </c>
      <c r="G16" s="505"/>
    </row>
    <row r="17" spans="1:7" ht="31.5">
      <c r="A17" s="507" t="s">
        <v>170</v>
      </c>
      <c r="B17" s="508">
        <v>14763.963306</v>
      </c>
      <c r="C17" s="508">
        <v>12583.263612999999</v>
      </c>
      <c r="D17" s="509">
        <f t="shared" si="0"/>
        <v>117.33015980645179</v>
      </c>
      <c r="E17" s="509">
        <f t="shared" si="1"/>
        <v>9.2268455105470396E-2</v>
      </c>
      <c r="F17" s="509">
        <f t="shared" si="2"/>
        <v>1.4764744385519666</v>
      </c>
      <c r="G17" s="505"/>
    </row>
    <row r="18" spans="1:7" ht="15.75">
      <c r="A18" s="507" t="s">
        <v>171</v>
      </c>
      <c r="B18" s="508">
        <v>14313.196505</v>
      </c>
      <c r="C18" s="508">
        <v>4494.7996869999997</v>
      </c>
      <c r="D18" s="509">
        <f t="shared" si="0"/>
        <v>318.4390295833889</v>
      </c>
      <c r="E18" s="509">
        <f t="shared" si="1"/>
        <v>8.945135542301573E-2</v>
      </c>
      <c r="F18" s="509">
        <f t="shared" si="2"/>
        <v>0.52740346609369571</v>
      </c>
      <c r="G18" s="505"/>
    </row>
    <row r="19" spans="1:7" ht="15.75">
      <c r="A19" s="507" t="s">
        <v>172</v>
      </c>
      <c r="B19" s="508">
        <v>223512.84173300001</v>
      </c>
      <c r="C19" s="508">
        <v>275709.33854199998</v>
      </c>
      <c r="D19" s="509">
        <f t="shared" si="0"/>
        <v>81.068288406542806</v>
      </c>
      <c r="E19" s="509">
        <f t="shared" si="1"/>
        <v>1.3968596490995249</v>
      </c>
      <c r="F19" s="509">
        <f t="shared" si="2"/>
        <v>32.35073215876794</v>
      </c>
      <c r="G19" s="505"/>
    </row>
    <row r="20" spans="1:7" ht="31.5">
      <c r="A20" s="507" t="s">
        <v>173</v>
      </c>
      <c r="B20" s="508">
        <v>19895.624688</v>
      </c>
      <c r="C20" s="508">
        <v>14513.711686000001</v>
      </c>
      <c r="D20" s="509">
        <f t="shared" si="0"/>
        <v>137.08157581214337</v>
      </c>
      <c r="E20" s="509">
        <f t="shared" si="1"/>
        <v>0.12433914358036786</v>
      </c>
      <c r="F20" s="509">
        <f t="shared" si="2"/>
        <v>1.7029862023039197</v>
      </c>
      <c r="G20" s="505"/>
    </row>
    <row r="21" spans="1:7" ht="47.25">
      <c r="A21" s="507" t="s">
        <v>241</v>
      </c>
      <c r="B21" s="508">
        <v>2325.3780000000002</v>
      </c>
      <c r="C21" s="508">
        <v>8625.6991999999991</v>
      </c>
      <c r="D21" s="509">
        <f t="shared" si="0"/>
        <v>26.958718894347722</v>
      </c>
      <c r="E21" s="509">
        <f t="shared" si="1"/>
        <v>1.4532617776762751E-2</v>
      </c>
      <c r="F21" s="509">
        <f t="shared" si="2"/>
        <v>1.012108207784882</v>
      </c>
      <c r="G21" s="505"/>
    </row>
    <row r="22" spans="1:7" ht="39.75" customHeight="1">
      <c r="A22" s="506" t="s">
        <v>174</v>
      </c>
      <c r="B22" s="513">
        <v>0</v>
      </c>
      <c r="C22" s="513">
        <v>0</v>
      </c>
      <c r="D22" s="504" t="str">
        <f t="shared" si="0"/>
        <v/>
      </c>
      <c r="E22" s="504">
        <f t="shared" si="1"/>
        <v>0</v>
      </c>
      <c r="F22" s="514">
        <f t="shared" si="2"/>
        <v>0</v>
      </c>
      <c r="G22" s="505"/>
    </row>
    <row r="23" spans="1:7" ht="31.5">
      <c r="A23" s="506" t="s">
        <v>175</v>
      </c>
      <c r="B23" s="513">
        <v>2579370.8185399999</v>
      </c>
      <c r="C23" s="513">
        <v>2676584.809289</v>
      </c>
      <c r="D23" s="504">
        <f t="shared" si="0"/>
        <v>96.367983916981743</v>
      </c>
      <c r="E23" s="504">
        <f t="shared" si="1"/>
        <v>16.119964242534973</v>
      </c>
      <c r="F23" s="514">
        <f t="shared" si="2"/>
        <v>314.06073774445207</v>
      </c>
      <c r="G23" s="505"/>
    </row>
    <row r="24" spans="1:7" ht="18.75" customHeight="1">
      <c r="A24" s="507" t="s">
        <v>242</v>
      </c>
      <c r="B24" s="508">
        <v>2579370.8185399999</v>
      </c>
      <c r="C24" s="508">
        <v>2676584.809289</v>
      </c>
      <c r="D24" s="509">
        <f t="shared" si="0"/>
        <v>96.367983916981743</v>
      </c>
      <c r="E24" s="509">
        <f t="shared" si="1"/>
        <v>16.119964242534973</v>
      </c>
      <c r="F24" s="509">
        <f t="shared" si="2"/>
        <v>314.06073774445207</v>
      </c>
      <c r="G24" s="505"/>
    </row>
    <row r="25" spans="1:7" ht="19.5" customHeight="1">
      <c r="A25" s="507" t="s">
        <v>243</v>
      </c>
      <c r="B25" s="508">
        <v>1998343.1121420001</v>
      </c>
      <c r="C25" s="508">
        <v>3252712.2738290001</v>
      </c>
      <c r="D25" s="509">
        <f t="shared" si="0"/>
        <v>61.436209043771576</v>
      </c>
      <c r="E25" s="509">
        <f t="shared" si="1"/>
        <v>12.488789622842493</v>
      </c>
      <c r="F25" s="509">
        <f t="shared" si="2"/>
        <v>381.66144141740506</v>
      </c>
      <c r="G25" s="505"/>
    </row>
    <row r="26" spans="1:7" ht="15.75">
      <c r="A26" s="506" t="s">
        <v>244</v>
      </c>
      <c r="B26" s="513">
        <v>0</v>
      </c>
      <c r="C26" s="513">
        <v>5064.962364</v>
      </c>
      <c r="D26" s="504">
        <f t="shared" si="0"/>
        <v>0</v>
      </c>
      <c r="E26" s="504">
        <f t="shared" si="1"/>
        <v>0</v>
      </c>
      <c r="F26" s="514">
        <f t="shared" si="2"/>
        <v>0.59430428326620977</v>
      </c>
      <c r="G26" s="505"/>
    </row>
    <row r="27" spans="1:7" ht="15.75">
      <c r="A27" s="515" t="s">
        <v>245</v>
      </c>
      <c r="B27" s="503">
        <v>12695.261884</v>
      </c>
      <c r="C27" s="503">
        <v>14075.659892</v>
      </c>
      <c r="D27" s="504">
        <f t="shared" si="0"/>
        <v>90.193013907756054</v>
      </c>
      <c r="E27" s="504">
        <f t="shared" si="1"/>
        <v>7.9339956143077373E-2</v>
      </c>
      <c r="F27" s="504">
        <f t="shared" si="2"/>
        <v>1.6515867961963786</v>
      </c>
    </row>
    <row r="28" spans="1:7" ht="31.5">
      <c r="A28" s="413" t="s">
        <v>246</v>
      </c>
      <c r="B28" s="513">
        <v>0</v>
      </c>
      <c r="C28" s="513">
        <v>0</v>
      </c>
      <c r="D28" s="504">
        <v>0</v>
      </c>
      <c r="E28" s="504">
        <f t="shared" si="1"/>
        <v>0</v>
      </c>
      <c r="F28" s="504">
        <f t="shared" si="2"/>
        <v>0</v>
      </c>
    </row>
    <row r="29" spans="1:7" ht="33.75" customHeight="1">
      <c r="A29" s="516" t="s">
        <v>257</v>
      </c>
      <c r="B29" s="503">
        <v>318.13338099999999</v>
      </c>
      <c r="C29" s="513">
        <v>0</v>
      </c>
      <c r="D29" s="504">
        <v>0</v>
      </c>
      <c r="E29" s="504">
        <v>0</v>
      </c>
      <c r="F29" s="514">
        <f t="shared" si="2"/>
        <v>0</v>
      </c>
    </row>
    <row r="30" spans="1:7" ht="20.100000000000001" customHeight="1">
      <c r="A30" s="517"/>
      <c r="B30" s="518"/>
      <c r="C30" s="518"/>
      <c r="D30" s="518"/>
      <c r="E30" s="518"/>
      <c r="F30" s="518"/>
    </row>
    <row r="31" spans="1:7" ht="20.100000000000001" customHeight="1">
      <c r="A31" s="519" t="s">
        <v>611</v>
      </c>
      <c r="B31" s="414"/>
      <c r="C31" s="414"/>
      <c r="D31" s="414"/>
    </row>
    <row r="32" spans="1:7" ht="20.100000000000001" customHeight="1">
      <c r="A32" s="414"/>
      <c r="B32" s="414"/>
      <c r="C32" s="414"/>
      <c r="D32" s="414"/>
    </row>
    <row r="33" spans="1:4" ht="20.100000000000001" customHeight="1">
      <c r="A33" s="414"/>
      <c r="B33" s="414"/>
      <c r="C33" s="414"/>
      <c r="D33" s="414"/>
    </row>
    <row r="34" spans="1:4" ht="20.100000000000001" customHeight="1">
      <c r="A34" s="414"/>
      <c r="B34" s="414"/>
      <c r="C34" s="414"/>
      <c r="D34" s="414"/>
    </row>
    <row r="35" spans="1:4" ht="20.100000000000001" customHeight="1">
      <c r="A35" s="414"/>
      <c r="B35" s="414"/>
      <c r="C35" s="414"/>
      <c r="D35" s="414"/>
    </row>
    <row r="36" spans="1:4" ht="15.75">
      <c r="A36" s="414"/>
      <c r="B36" s="414"/>
      <c r="C36" s="414"/>
      <c r="D36" s="414"/>
    </row>
    <row r="37" spans="1:4" ht="15.75">
      <c r="A37" s="414"/>
      <c r="B37" s="414"/>
      <c r="C37" s="414"/>
      <c r="D37" s="414"/>
    </row>
    <row r="38" spans="1:4" ht="15.75">
      <c r="A38" s="414"/>
      <c r="B38" s="414"/>
      <c r="C38" s="414"/>
      <c r="D38" s="414"/>
    </row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" right="0.4" top="0.75" bottom="0.75" header="0.3" footer="0.3"/>
  <pageSetup paperSize="9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45"/>
  <sheetViews>
    <sheetView workbookViewId="0">
      <selection activeCell="J10" sqref="J10"/>
    </sheetView>
  </sheetViews>
  <sheetFormatPr defaultColWidth="8" defaultRowHeight="15.75"/>
  <cols>
    <col min="1" max="1" width="35.25" style="415" customWidth="1"/>
    <col min="2" max="2" width="13.375" style="415" customWidth="1"/>
    <col min="3" max="3" width="13.875" style="415" hidden="1" customWidth="1"/>
    <col min="4" max="4" width="13.125" style="415" customWidth="1"/>
    <col min="5" max="5" width="10.625" style="415" customWidth="1"/>
    <col min="6" max="6" width="14.5" style="415" hidden="1" customWidth="1"/>
    <col min="7" max="7" width="11.875" style="415" bestFit="1" customWidth="1"/>
    <col min="8" max="8" width="8" style="415"/>
    <col min="9" max="9" width="8" style="396"/>
    <col min="10" max="16384" width="8" style="415"/>
  </cols>
  <sheetData>
    <row r="1" spans="1:8" s="414" customFormat="1" ht="30.75" customHeight="1">
      <c r="A1" s="851" t="s">
        <v>653</v>
      </c>
      <c r="B1" s="851"/>
      <c r="C1" s="851"/>
      <c r="D1" s="851"/>
      <c r="E1" s="851"/>
      <c r="F1" s="851"/>
    </row>
    <row r="3" spans="1:8" s="411" customFormat="1">
      <c r="A3" s="495"/>
      <c r="B3" s="495"/>
      <c r="C3" s="495"/>
      <c r="D3" s="858" t="s">
        <v>498</v>
      </c>
      <c r="E3" s="858"/>
      <c r="G3" s="496"/>
    </row>
    <row r="4" spans="1:8" s="411" customFormat="1">
      <c r="A4" s="856"/>
      <c r="B4" s="852" t="s">
        <v>368</v>
      </c>
      <c r="C4" s="852" t="s">
        <v>612</v>
      </c>
      <c r="D4" s="852" t="s">
        <v>366</v>
      </c>
      <c r="E4" s="852" t="s">
        <v>367</v>
      </c>
      <c r="F4" s="497" t="s">
        <v>162</v>
      </c>
      <c r="G4" s="498"/>
    </row>
    <row r="5" spans="1:8" s="412" customFormat="1">
      <c r="A5" s="857"/>
      <c r="B5" s="853"/>
      <c r="C5" s="853"/>
      <c r="D5" s="853"/>
      <c r="E5" s="853"/>
      <c r="F5" s="499" t="s">
        <v>6</v>
      </c>
    </row>
    <row r="6" spans="1:8" s="411" customFormat="1">
      <c r="A6" s="857"/>
      <c r="B6" s="854"/>
      <c r="C6" s="854"/>
      <c r="D6" s="854"/>
      <c r="E6" s="854"/>
      <c r="F6" s="500" t="s">
        <v>36</v>
      </c>
      <c r="G6" s="501"/>
    </row>
    <row r="7" spans="1:8" s="411" customFormat="1" ht="30.75" customHeight="1">
      <c r="A7" s="416" t="s">
        <v>176</v>
      </c>
      <c r="B7" s="520">
        <v>13655898.552433001</v>
      </c>
      <c r="C7" s="520">
        <v>14415652.977235001</v>
      </c>
      <c r="D7" s="521">
        <f>IFERROR(B7/C7%,"")</f>
        <v>94.729656533756781</v>
      </c>
      <c r="E7" s="521">
        <v>100</v>
      </c>
      <c r="F7" s="522">
        <v>100</v>
      </c>
      <c r="G7" s="501"/>
      <c r="H7" s="425"/>
    </row>
    <row r="8" spans="1:8" s="411" customFormat="1" ht="21" customHeight="1">
      <c r="A8" s="417" t="s">
        <v>177</v>
      </c>
      <c r="B8" s="523">
        <v>7171541.4505820004</v>
      </c>
      <c r="C8" s="523">
        <v>8543575.2330569997</v>
      </c>
      <c r="D8" s="521">
        <f t="shared" ref="D8:D28" si="0">IFERROR(B8/C8%,"")</f>
        <v>83.940753782253893</v>
      </c>
      <c r="E8" s="524">
        <f>B8/$B$7%</f>
        <v>52.516071520641788</v>
      </c>
      <c r="F8" s="525">
        <f t="shared" ref="F8:F15" si="1">+C8/$C$11*100</f>
        <v>3982.2517189959781</v>
      </c>
      <c r="G8" s="526"/>
    </row>
    <row r="9" spans="1:8" s="411" customFormat="1" ht="21" customHeight="1">
      <c r="A9" s="417" t="s">
        <v>178</v>
      </c>
      <c r="B9" s="524">
        <v>57990.185815999997</v>
      </c>
      <c r="C9" s="524">
        <v>28639.694328000001</v>
      </c>
      <c r="D9" s="521">
        <f t="shared" si="0"/>
        <v>202.48186014787549</v>
      </c>
      <c r="E9" s="524">
        <f t="shared" ref="E9:E28" si="2">B9/$B$7%</f>
        <v>0.42465302150086776</v>
      </c>
      <c r="F9" s="525" t="s">
        <v>148</v>
      </c>
      <c r="G9" s="527"/>
    </row>
    <row r="10" spans="1:8" s="411" customFormat="1" ht="21" customHeight="1">
      <c r="A10" s="417" t="s">
        <v>179</v>
      </c>
      <c r="B10" s="523">
        <v>6426366.9160350002</v>
      </c>
      <c r="C10" s="523">
        <v>5820728.0498500001</v>
      </c>
      <c r="D10" s="521">
        <f t="shared" si="0"/>
        <v>110.40486449458169</v>
      </c>
      <c r="E10" s="524">
        <f t="shared" si="2"/>
        <v>47.059275457857353</v>
      </c>
      <c r="F10" s="525">
        <f t="shared" si="1"/>
        <v>2713.1035485748648</v>
      </c>
      <c r="G10" s="527"/>
    </row>
    <row r="11" spans="1:8" s="411" customFormat="1" ht="21" customHeight="1">
      <c r="A11" s="418" t="s">
        <v>180</v>
      </c>
      <c r="B11" s="528">
        <v>268475.02850900003</v>
      </c>
      <c r="C11" s="528">
        <v>214541.31571600001</v>
      </c>
      <c r="D11" s="679">
        <f t="shared" si="0"/>
        <v>125.13907990775772</v>
      </c>
      <c r="E11" s="529">
        <f t="shared" si="2"/>
        <v>1.9660004611059976</v>
      </c>
      <c r="F11" s="530">
        <f t="shared" si="1"/>
        <v>100</v>
      </c>
      <c r="G11" s="527"/>
    </row>
    <row r="12" spans="1:8" s="411" customFormat="1" ht="21" customHeight="1">
      <c r="A12" s="418" t="s">
        <v>181</v>
      </c>
      <c r="B12" s="528">
        <v>691850.12806699995</v>
      </c>
      <c r="C12" s="528">
        <v>696832.50510900002</v>
      </c>
      <c r="D12" s="679">
        <f t="shared" si="0"/>
        <v>99.284996465367144</v>
      </c>
      <c r="E12" s="529">
        <f t="shared" si="2"/>
        <v>5.0663098104499076</v>
      </c>
      <c r="F12" s="530">
        <f t="shared" si="1"/>
        <v>324.80107749102973</v>
      </c>
      <c r="G12" s="527"/>
    </row>
    <row r="13" spans="1:8" s="411" customFormat="1" ht="21" customHeight="1">
      <c r="A13" s="418" t="s">
        <v>182</v>
      </c>
      <c r="B13" s="528">
        <v>2058184.486151</v>
      </c>
      <c r="C13" s="528">
        <v>1713429.8821950001</v>
      </c>
      <c r="D13" s="679">
        <f t="shared" si="0"/>
        <v>120.12073021128533</v>
      </c>
      <c r="E13" s="529">
        <f t="shared" si="2"/>
        <v>15.071761687804162</v>
      </c>
      <c r="F13" s="530">
        <f t="shared" si="1"/>
        <v>798.64797905087914</v>
      </c>
      <c r="G13" s="527"/>
    </row>
    <row r="14" spans="1:8" s="411" customFormat="1" ht="31.5">
      <c r="A14" s="418" t="s">
        <v>183</v>
      </c>
      <c r="B14" s="528">
        <v>550678.65937400004</v>
      </c>
      <c r="C14" s="528">
        <v>489959.16428800003</v>
      </c>
      <c r="D14" s="679">
        <f t="shared" si="0"/>
        <v>112.39276648172027</v>
      </c>
      <c r="E14" s="529">
        <f t="shared" si="2"/>
        <v>4.0325333207450385</v>
      </c>
      <c r="F14" s="530">
        <f t="shared" si="1"/>
        <v>228.37520253515439</v>
      </c>
      <c r="G14" s="527"/>
    </row>
    <row r="15" spans="1:8" s="411" customFormat="1" ht="21" customHeight="1">
      <c r="A15" s="418" t="s">
        <v>184</v>
      </c>
      <c r="B15" s="528">
        <v>22100.003732000001</v>
      </c>
      <c r="C15" s="528">
        <v>8724.3987620000007</v>
      </c>
      <c r="D15" s="679">
        <f t="shared" si="0"/>
        <v>253.31262743581593</v>
      </c>
      <c r="E15" s="529">
        <f t="shared" si="2"/>
        <v>0.16183485581080681</v>
      </c>
      <c r="F15" s="530">
        <f t="shared" si="1"/>
        <v>4.0665354982482542</v>
      </c>
      <c r="G15" s="527"/>
    </row>
    <row r="16" spans="1:8" s="411" customFormat="1" ht="21" customHeight="1">
      <c r="A16" s="418" t="s">
        <v>185</v>
      </c>
      <c r="B16" s="528">
        <v>136336.289502</v>
      </c>
      <c r="C16" s="528">
        <v>147863.30713299999</v>
      </c>
      <c r="D16" s="679">
        <f t="shared" si="0"/>
        <v>92.204274437990435</v>
      </c>
      <c r="E16" s="529">
        <f t="shared" si="2"/>
        <v>0.99836923201007288</v>
      </c>
      <c r="F16" s="530">
        <f>+C19/$C$11*100</f>
        <v>57.55117071270567</v>
      </c>
      <c r="G16" s="527"/>
    </row>
    <row r="17" spans="1:7" s="411" customFormat="1" ht="31.5">
      <c r="A17" s="418" t="s">
        <v>186</v>
      </c>
      <c r="B17" s="528">
        <v>18327.366795999998</v>
      </c>
      <c r="C17" s="528">
        <v>25460.706483999998</v>
      </c>
      <c r="D17" s="679">
        <f t="shared" si="0"/>
        <v>71.982946771399568</v>
      </c>
      <c r="E17" s="529">
        <f t="shared" si="2"/>
        <v>0.13420842814283143</v>
      </c>
      <c r="F17" s="530">
        <f t="shared" ref="F17:F22" si="3">+C17/$C$11*100</f>
        <v>11.867507383847556</v>
      </c>
      <c r="G17" s="527"/>
    </row>
    <row r="18" spans="1:7" s="411" customFormat="1" ht="21" customHeight="1">
      <c r="A18" s="418" t="s">
        <v>187</v>
      </c>
      <c r="B18" s="528">
        <v>25101.545031000001</v>
      </c>
      <c r="C18" s="528">
        <v>30753.069009999999</v>
      </c>
      <c r="D18" s="679">
        <f t="shared" si="0"/>
        <v>81.622894361657728</v>
      </c>
      <c r="E18" s="529">
        <f t="shared" si="2"/>
        <v>0.18381467125447992</v>
      </c>
      <c r="F18" s="530">
        <f t="shared" si="3"/>
        <v>14.334334115257086</v>
      </c>
      <c r="G18" s="527"/>
    </row>
    <row r="19" spans="1:7" s="411" customFormat="1" ht="21" customHeight="1">
      <c r="A19" s="418" t="s">
        <v>188</v>
      </c>
      <c r="B19" s="528">
        <v>127353.55365099999</v>
      </c>
      <c r="C19" s="528">
        <v>123471.03885700001</v>
      </c>
      <c r="D19" s="679">
        <f t="shared" si="0"/>
        <v>103.14447406447806</v>
      </c>
      <c r="E19" s="529">
        <f t="shared" si="2"/>
        <v>0.93259006840168768</v>
      </c>
      <c r="F19" s="530">
        <f t="shared" si="3"/>
        <v>57.55117071270567</v>
      </c>
      <c r="G19" s="527"/>
    </row>
    <row r="20" spans="1:7" s="411" customFormat="1" ht="21" customHeight="1">
      <c r="A20" s="418" t="s">
        <v>189</v>
      </c>
      <c r="B20" s="528">
        <v>648986.809748</v>
      </c>
      <c r="C20" s="528">
        <v>663037.03300000005</v>
      </c>
      <c r="D20" s="679">
        <f t="shared" si="0"/>
        <v>97.880929336868576</v>
      </c>
      <c r="E20" s="529">
        <f t="shared" si="2"/>
        <v>4.7524284634669716</v>
      </c>
      <c r="F20" s="530">
        <f t="shared" si="3"/>
        <v>309.04864677799321</v>
      </c>
      <c r="G20" s="531"/>
    </row>
    <row r="21" spans="1:7" s="411" customFormat="1" ht="21" customHeight="1">
      <c r="A21" s="418" t="s">
        <v>190</v>
      </c>
      <c r="B21" s="528">
        <v>1156624.296261</v>
      </c>
      <c r="C21" s="528">
        <v>984452.248762</v>
      </c>
      <c r="D21" s="679">
        <f t="shared" si="0"/>
        <v>117.48912125656832</v>
      </c>
      <c r="E21" s="529">
        <f t="shared" si="2"/>
        <v>8.4697780363558017</v>
      </c>
      <c r="F21" s="530">
        <f t="shared" si="3"/>
        <v>458.863713721777</v>
      </c>
    </row>
    <row r="22" spans="1:7" s="411" customFormat="1" ht="21" customHeight="1">
      <c r="A22" s="418" t="s">
        <v>191</v>
      </c>
      <c r="B22" s="528">
        <v>673206.27828299999</v>
      </c>
      <c r="C22" s="528">
        <v>643456.83416099998</v>
      </c>
      <c r="D22" s="679">
        <f t="shared" si="0"/>
        <v>104.62337837483537</v>
      </c>
      <c r="E22" s="529">
        <f t="shared" si="2"/>
        <v>4.9297838270998167</v>
      </c>
      <c r="F22" s="530">
        <f t="shared" si="3"/>
        <v>299.9221068508682</v>
      </c>
    </row>
    <row r="23" spans="1:7" s="411" customFormat="1" ht="21" customHeight="1">
      <c r="A23" s="418" t="s">
        <v>192</v>
      </c>
      <c r="B23" s="532">
        <v>0</v>
      </c>
      <c r="C23" s="532">
        <v>0</v>
      </c>
      <c r="D23" s="679" t="str">
        <f t="shared" si="0"/>
        <v/>
      </c>
      <c r="E23" s="529">
        <f t="shared" si="2"/>
        <v>0</v>
      </c>
      <c r="F23" s="533" t="s">
        <v>148</v>
      </c>
    </row>
    <row r="24" spans="1:7" s="411" customFormat="1" ht="21" customHeight="1">
      <c r="A24" s="418" t="s">
        <v>193</v>
      </c>
      <c r="B24" s="528">
        <v>49142.470930000003</v>
      </c>
      <c r="C24" s="528">
        <v>78746.546373000005</v>
      </c>
      <c r="D24" s="679">
        <f t="shared" si="0"/>
        <v>62.405874534771456</v>
      </c>
      <c r="E24" s="529">
        <f t="shared" si="2"/>
        <v>0.35986259520977876</v>
      </c>
      <c r="F24" s="530">
        <f>+C24/$C$11*100</f>
        <v>36.704606807409107</v>
      </c>
    </row>
    <row r="25" spans="1:7" s="411" customFormat="1" ht="21" customHeight="1">
      <c r="A25" s="417" t="s">
        <v>194</v>
      </c>
      <c r="B25" s="524">
        <v>0</v>
      </c>
      <c r="C25" s="524">
        <v>0</v>
      </c>
      <c r="D25" s="521">
        <v>0</v>
      </c>
      <c r="E25" s="524">
        <f t="shared" si="2"/>
        <v>0</v>
      </c>
      <c r="F25" s="525" t="s">
        <v>148</v>
      </c>
    </row>
    <row r="26" spans="1:7" s="411" customFormat="1" ht="21" customHeight="1">
      <c r="A26" s="417" t="s">
        <v>195</v>
      </c>
      <c r="B26" s="524">
        <v>0</v>
      </c>
      <c r="C26" s="524">
        <v>0</v>
      </c>
      <c r="D26" s="521">
        <v>0</v>
      </c>
      <c r="E26" s="524">
        <f t="shared" si="2"/>
        <v>0</v>
      </c>
      <c r="F26" s="525" t="s">
        <v>148</v>
      </c>
      <c r="G26" s="534"/>
    </row>
    <row r="27" spans="1:7" s="411" customFormat="1" ht="21" customHeight="1">
      <c r="A27" s="417" t="s">
        <v>196</v>
      </c>
      <c r="B27" s="524">
        <v>0</v>
      </c>
      <c r="C27" s="524">
        <v>0</v>
      </c>
      <c r="D27" s="521">
        <v>0</v>
      </c>
      <c r="E27" s="524">
        <f t="shared" si="2"/>
        <v>0</v>
      </c>
      <c r="F27" s="525" t="s">
        <v>148</v>
      </c>
      <c r="G27" s="535"/>
    </row>
    <row r="28" spans="1:7" s="411" customFormat="1" ht="21" customHeight="1">
      <c r="A28" s="419" t="s">
        <v>247</v>
      </c>
      <c r="B28" s="524">
        <v>0</v>
      </c>
      <c r="C28" s="524">
        <v>22710</v>
      </c>
      <c r="D28" s="521">
        <f t="shared" si="0"/>
        <v>0</v>
      </c>
      <c r="E28" s="524">
        <f t="shared" si="2"/>
        <v>0</v>
      </c>
      <c r="F28" s="525" t="s">
        <v>148</v>
      </c>
    </row>
    <row r="29" spans="1:7" ht="20.100000000000001" customHeight="1">
      <c r="A29" s="414"/>
      <c r="B29" s="414"/>
      <c r="C29" s="414"/>
      <c r="D29" s="414"/>
      <c r="E29" s="414"/>
      <c r="F29" s="414"/>
    </row>
    <row r="30" spans="1:7" ht="20.100000000000001" customHeight="1">
      <c r="A30" s="519" t="s">
        <v>611</v>
      </c>
      <c r="B30" s="517"/>
      <c r="C30" s="517"/>
      <c r="D30" s="517"/>
      <c r="E30" s="414"/>
      <c r="F30" s="414"/>
    </row>
    <row r="31" spans="1:7" ht="20.100000000000001" customHeight="1">
      <c r="A31" s="414"/>
      <c r="B31" s="414"/>
      <c r="C31" s="414"/>
      <c r="D31" s="414"/>
      <c r="E31" s="414"/>
      <c r="F31" s="414"/>
    </row>
    <row r="32" spans="1:7" ht="20.100000000000001" customHeight="1">
      <c r="A32" s="414"/>
      <c r="B32" s="414"/>
      <c r="C32" s="414"/>
      <c r="D32" s="414"/>
      <c r="E32" s="414"/>
      <c r="F32" s="414"/>
    </row>
    <row r="33" spans="1:6" ht="20.100000000000001" customHeight="1">
      <c r="A33" s="414"/>
      <c r="B33" s="414"/>
      <c r="C33" s="414"/>
      <c r="D33" s="414"/>
      <c r="E33" s="414"/>
      <c r="F33" s="414"/>
    </row>
    <row r="34" spans="1:6" ht="20.100000000000001" customHeight="1">
      <c r="A34" s="414"/>
      <c r="B34" s="414"/>
      <c r="C34" s="414"/>
      <c r="D34" s="414"/>
      <c r="E34" s="414"/>
      <c r="F34" s="414"/>
    </row>
    <row r="35" spans="1:6" ht="20.100000000000001" customHeight="1">
      <c r="A35" s="414"/>
      <c r="B35" s="414"/>
      <c r="C35" s="414"/>
      <c r="D35" s="414"/>
      <c r="E35" s="414"/>
      <c r="F35" s="414"/>
    </row>
    <row r="36" spans="1:6" ht="20.100000000000001" customHeight="1">
      <c r="A36" s="414"/>
      <c r="B36" s="414"/>
      <c r="C36" s="414"/>
      <c r="D36" s="414"/>
      <c r="E36" s="414"/>
      <c r="F36" s="414"/>
    </row>
    <row r="37" spans="1:6" ht="20.100000000000001" customHeight="1">
      <c r="A37" s="414"/>
      <c r="B37" s="414"/>
      <c r="C37" s="414"/>
      <c r="D37" s="414"/>
      <c r="E37" s="414"/>
      <c r="F37" s="414"/>
    </row>
    <row r="38" spans="1:6" ht="20.100000000000001" customHeight="1"/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0866141732283472" right="0.70866141732283472" top="0.55118110236220474" bottom="0.55118110236220474" header="0.31496062992125984" footer="0.31496062992125984"/>
  <pageSetup paperSize="9" scale="95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3"/>
  <sheetViews>
    <sheetView zoomScale="85" zoomScaleNormal="85" workbookViewId="0">
      <selection activeCell="J14" sqref="J14"/>
    </sheetView>
  </sheetViews>
  <sheetFormatPr defaultColWidth="8" defaultRowHeight="18.75"/>
  <cols>
    <col min="1" max="1" width="40.125" style="537" customWidth="1"/>
    <col min="2" max="2" width="13.375" style="537" customWidth="1"/>
    <col min="3" max="4" width="13" style="537" customWidth="1"/>
    <col min="5" max="5" width="14.75" style="537" customWidth="1"/>
    <col min="6" max="16384" width="8" style="537"/>
  </cols>
  <sheetData>
    <row r="1" spans="1:6" ht="27" customHeight="1">
      <c r="A1" s="859" t="s">
        <v>654</v>
      </c>
      <c r="B1" s="859"/>
      <c r="C1" s="859"/>
      <c r="D1" s="859"/>
      <c r="E1" s="859"/>
    </row>
    <row r="2" spans="1:6">
      <c r="A2" s="536"/>
      <c r="B2" s="536"/>
      <c r="C2" s="536"/>
      <c r="D2" s="538"/>
      <c r="E2" s="536"/>
    </row>
    <row r="3" spans="1:6" ht="19.5">
      <c r="C3" s="860" t="s">
        <v>408</v>
      </c>
      <c r="D3" s="860"/>
      <c r="E3" s="860"/>
    </row>
    <row r="4" spans="1:6" ht="84.75" customHeight="1">
      <c r="A4" s="539"/>
      <c r="B4" s="443" t="s">
        <v>421</v>
      </c>
      <c r="C4" s="480" t="s">
        <v>648</v>
      </c>
      <c r="D4" s="480" t="s">
        <v>649</v>
      </c>
      <c r="E4" s="480" t="s">
        <v>650</v>
      </c>
    </row>
    <row r="5" spans="1:6" s="544" customFormat="1">
      <c r="A5" s="540" t="s">
        <v>422</v>
      </c>
      <c r="B5" s="541">
        <v>126220</v>
      </c>
      <c r="C5" s="541">
        <v>127860</v>
      </c>
      <c r="D5" s="541">
        <v>130000</v>
      </c>
      <c r="E5" s="542">
        <v>102.99477103470132</v>
      </c>
      <c r="F5" s="543"/>
    </row>
    <row r="6" spans="1:6" s="544" customFormat="1">
      <c r="A6" s="545" t="s">
        <v>424</v>
      </c>
      <c r="B6" s="546" t="s">
        <v>423</v>
      </c>
      <c r="C6" s="546">
        <v>127860</v>
      </c>
      <c r="D6" s="546">
        <v>130000</v>
      </c>
      <c r="E6" s="547">
        <v>102.99477103470132</v>
      </c>
      <c r="F6" s="543"/>
    </row>
    <row r="7" spans="1:6" s="544" customFormat="1">
      <c r="A7" s="548" t="s">
        <v>425</v>
      </c>
      <c r="B7" s="549" t="s">
        <v>426</v>
      </c>
      <c r="C7" s="549">
        <v>116706</v>
      </c>
      <c r="D7" s="550">
        <v>118500</v>
      </c>
      <c r="E7" s="551">
        <v>102.78963255959196</v>
      </c>
      <c r="F7" s="543"/>
    </row>
    <row r="8" spans="1:6" s="544" customFormat="1">
      <c r="A8" s="548" t="s">
        <v>427</v>
      </c>
      <c r="B8" s="549" t="s">
        <v>428</v>
      </c>
      <c r="C8" s="549">
        <v>11154</v>
      </c>
      <c r="D8" s="550">
        <v>11500</v>
      </c>
      <c r="E8" s="551">
        <v>105.15727871250914</v>
      </c>
      <c r="F8" s="543"/>
    </row>
    <row r="9" spans="1:6" s="544" customFormat="1">
      <c r="A9" s="545" t="s">
        <v>429</v>
      </c>
      <c r="B9" s="546" t="s">
        <v>423</v>
      </c>
      <c r="C9" s="546">
        <v>127860</v>
      </c>
      <c r="D9" s="546">
        <v>130000</v>
      </c>
      <c r="E9" s="547">
        <v>102.99477103470132</v>
      </c>
      <c r="F9" s="543"/>
    </row>
    <row r="10" spans="1:6" s="544" customFormat="1">
      <c r="A10" s="548" t="s">
        <v>430</v>
      </c>
      <c r="B10" s="549" t="s">
        <v>431</v>
      </c>
      <c r="C10" s="549">
        <v>84502</v>
      </c>
      <c r="D10" s="550">
        <v>86000</v>
      </c>
      <c r="E10" s="551">
        <v>108.76713714777155</v>
      </c>
      <c r="F10" s="543"/>
    </row>
    <row r="11" spans="1:6" s="544" customFormat="1">
      <c r="A11" s="548" t="s">
        <v>432</v>
      </c>
      <c r="B11" s="549" t="s">
        <v>433</v>
      </c>
      <c r="C11" s="549">
        <v>43358</v>
      </c>
      <c r="D11" s="550">
        <v>44000</v>
      </c>
      <c r="E11" s="551">
        <v>93.315235833050565</v>
      </c>
      <c r="F11" s="543"/>
    </row>
    <row r="12" spans="1:6" s="544" customFormat="1">
      <c r="A12" s="545" t="s">
        <v>434</v>
      </c>
      <c r="B12" s="546" t="s">
        <v>423</v>
      </c>
      <c r="C12" s="546">
        <v>127860</v>
      </c>
      <c r="D12" s="546">
        <v>130000</v>
      </c>
      <c r="E12" s="547">
        <v>102.99477103470132</v>
      </c>
      <c r="F12" s="543"/>
    </row>
    <row r="13" spans="1:6" s="544" customFormat="1">
      <c r="A13" s="548" t="s">
        <v>435</v>
      </c>
      <c r="B13" s="549" t="s">
        <v>436</v>
      </c>
      <c r="C13" s="549">
        <v>41167</v>
      </c>
      <c r="D13" s="550">
        <v>42800</v>
      </c>
      <c r="E13" s="551">
        <v>101.13899522661751</v>
      </c>
      <c r="F13" s="543"/>
    </row>
    <row r="14" spans="1:6" s="544" customFormat="1">
      <c r="A14" s="548" t="s">
        <v>437</v>
      </c>
      <c r="B14" s="549" t="s">
        <v>438</v>
      </c>
      <c r="C14" s="549">
        <v>86693</v>
      </c>
      <c r="D14" s="550">
        <v>87200</v>
      </c>
      <c r="E14" s="551">
        <v>103.93077638196944</v>
      </c>
      <c r="F14" s="543"/>
    </row>
    <row r="15" spans="1:6" s="544" customFormat="1">
      <c r="A15" s="552" t="s">
        <v>439</v>
      </c>
      <c r="B15" s="553" t="s">
        <v>440</v>
      </c>
      <c r="C15" s="553">
        <v>131594</v>
      </c>
      <c r="D15" s="554">
        <v>134000</v>
      </c>
      <c r="E15" s="555">
        <v>104.55517235998191</v>
      </c>
      <c r="F15" s="543"/>
    </row>
    <row r="16" spans="1:6" s="544" customFormat="1">
      <c r="A16" s="545" t="s">
        <v>424</v>
      </c>
      <c r="B16" s="546" t="s">
        <v>441</v>
      </c>
      <c r="C16" s="546">
        <v>131594</v>
      </c>
      <c r="D16" s="546">
        <v>134000</v>
      </c>
      <c r="E16" s="547">
        <v>104.5559881711285</v>
      </c>
      <c r="F16" s="543"/>
    </row>
    <row r="17" spans="1:8" s="544" customFormat="1">
      <c r="A17" s="548" t="s">
        <v>425</v>
      </c>
      <c r="B17" s="549" t="s">
        <v>442</v>
      </c>
      <c r="C17" s="549">
        <v>128979</v>
      </c>
      <c r="D17" s="550">
        <v>131300</v>
      </c>
      <c r="E17" s="551">
        <v>104.44757336388008</v>
      </c>
      <c r="F17" s="543"/>
    </row>
    <row r="18" spans="1:8" s="544" customFormat="1">
      <c r="A18" s="548" t="s">
        <v>427</v>
      </c>
      <c r="B18" s="549" t="s">
        <v>443</v>
      </c>
      <c r="C18" s="549">
        <v>2615</v>
      </c>
      <c r="D18" s="550">
        <v>2700</v>
      </c>
      <c r="E18" s="551">
        <v>110.1141924959217</v>
      </c>
      <c r="F18" s="543"/>
    </row>
    <row r="19" spans="1:8" s="544" customFormat="1">
      <c r="A19" s="545" t="s">
        <v>429</v>
      </c>
      <c r="B19" s="546" t="s">
        <v>441</v>
      </c>
      <c r="C19" s="546">
        <v>131594</v>
      </c>
      <c r="D19" s="546">
        <v>134000</v>
      </c>
      <c r="E19" s="547">
        <v>104.5559881711285</v>
      </c>
      <c r="F19" s="543"/>
    </row>
    <row r="20" spans="1:8" s="544" customFormat="1">
      <c r="A20" s="548" t="s">
        <v>444</v>
      </c>
      <c r="B20" s="549" t="s">
        <v>445</v>
      </c>
      <c r="C20" s="549">
        <v>96538</v>
      </c>
      <c r="D20" s="550">
        <v>98000</v>
      </c>
      <c r="E20" s="551">
        <v>105.55453830660363</v>
      </c>
      <c r="F20" s="543"/>
      <c r="G20" s="556"/>
    </row>
    <row r="21" spans="1:8" s="544" customFormat="1">
      <c r="A21" s="548" t="s">
        <v>446</v>
      </c>
      <c r="B21" s="549" t="s">
        <v>447</v>
      </c>
      <c r="C21" s="549">
        <v>20307</v>
      </c>
      <c r="D21" s="550">
        <v>20800</v>
      </c>
      <c r="E21" s="551">
        <v>96.906448005963483</v>
      </c>
      <c r="F21" s="543"/>
      <c r="G21" s="557"/>
      <c r="H21" s="556"/>
    </row>
    <row r="22" spans="1:8" s="544" customFormat="1">
      <c r="A22" s="548" t="s">
        <v>448</v>
      </c>
      <c r="B22" s="549" t="s">
        <v>449</v>
      </c>
      <c r="C22" s="549">
        <v>14749</v>
      </c>
      <c r="D22" s="550">
        <v>15200</v>
      </c>
      <c r="E22" s="551">
        <v>109.7156056012704</v>
      </c>
      <c r="F22" s="543"/>
      <c r="G22" s="557"/>
    </row>
    <row r="23" spans="1:8" s="544" customFormat="1">
      <c r="A23" s="545" t="s">
        <v>434</v>
      </c>
      <c r="B23" s="546" t="s">
        <v>441</v>
      </c>
      <c r="C23" s="546">
        <v>131594</v>
      </c>
      <c r="D23" s="546">
        <v>134000</v>
      </c>
      <c r="E23" s="547">
        <v>104.5559881711285</v>
      </c>
      <c r="F23" s="543"/>
    </row>
    <row r="24" spans="1:8" s="544" customFormat="1">
      <c r="A24" s="548" t="s">
        <v>450</v>
      </c>
      <c r="B24" s="558">
        <v>760</v>
      </c>
      <c r="C24" s="549">
        <v>833</v>
      </c>
      <c r="D24" s="559">
        <v>850</v>
      </c>
      <c r="E24" s="551">
        <v>111.8421052631579</v>
      </c>
      <c r="F24" s="543"/>
    </row>
    <row r="25" spans="1:8" s="544" customFormat="1">
      <c r="A25" s="548" t="s">
        <v>451</v>
      </c>
      <c r="B25" s="549">
        <v>48226</v>
      </c>
      <c r="C25" s="549">
        <v>49910</v>
      </c>
      <c r="D25" s="550">
        <v>50150</v>
      </c>
      <c r="E25" s="551">
        <v>103.98954920582258</v>
      </c>
      <c r="F25" s="543"/>
    </row>
    <row r="26" spans="1:8" s="544" customFormat="1">
      <c r="A26" s="548" t="s">
        <v>452</v>
      </c>
      <c r="B26" s="549">
        <v>4006</v>
      </c>
      <c r="C26" s="549">
        <v>3992</v>
      </c>
      <c r="D26" s="550">
        <v>4000</v>
      </c>
      <c r="E26" s="551">
        <v>99.850224663005491</v>
      </c>
      <c r="F26" s="543"/>
    </row>
    <row r="27" spans="1:8" s="544" customFormat="1">
      <c r="A27" s="548" t="s">
        <v>453</v>
      </c>
      <c r="B27" s="549" t="s">
        <v>454</v>
      </c>
      <c r="C27" s="549">
        <v>76411</v>
      </c>
      <c r="D27" s="550">
        <v>78550</v>
      </c>
      <c r="E27" s="551">
        <v>104.85076619146778</v>
      </c>
      <c r="F27" s="543"/>
    </row>
    <row r="28" spans="1:8" s="544" customFormat="1">
      <c r="A28" s="548" t="s">
        <v>455</v>
      </c>
      <c r="B28" s="549" t="s">
        <v>456</v>
      </c>
      <c r="C28" s="549">
        <v>448</v>
      </c>
      <c r="D28" s="559">
        <v>450</v>
      </c>
      <c r="E28" s="551">
        <v>177.86561264822134</v>
      </c>
      <c r="F28" s="543"/>
    </row>
    <row r="29" spans="1:8" s="544" customFormat="1">
      <c r="A29" s="540" t="s">
        <v>457</v>
      </c>
      <c r="B29" s="549" t="s">
        <v>458</v>
      </c>
      <c r="C29" s="549"/>
      <c r="D29" s="553"/>
      <c r="E29" s="560"/>
    </row>
    <row r="30" spans="1:8" s="544" customFormat="1">
      <c r="A30" s="561" t="s">
        <v>459</v>
      </c>
      <c r="B30" s="562" t="s">
        <v>460</v>
      </c>
      <c r="C30" s="558">
        <v>1.1499999999999999</v>
      </c>
      <c r="D30" s="558">
        <v>1.1299999999999999</v>
      </c>
      <c r="E30" s="562"/>
    </row>
    <row r="31" spans="1:8" s="544" customFormat="1" ht="19.5">
      <c r="A31" s="561" t="s">
        <v>461</v>
      </c>
      <c r="B31" s="561"/>
      <c r="C31" s="561" t="s">
        <v>458</v>
      </c>
      <c r="D31" s="563" t="s">
        <v>458</v>
      </c>
    </row>
    <row r="32" spans="1:8" s="544" customFormat="1"/>
    <row r="33" spans="1:1" s="544" customFormat="1">
      <c r="A33" s="564"/>
    </row>
  </sheetData>
  <mergeCells count="2">
    <mergeCell ref="A1:E1"/>
    <mergeCell ref="C3:E3"/>
  </mergeCells>
  <pageMargins left="0.7" right="0.7" top="0.75" bottom="0.75" header="0.3" footer="0.3"/>
  <pageSetup scale="90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29"/>
  <sheetViews>
    <sheetView workbookViewId="0">
      <selection activeCell="L9" sqref="L9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0" bestFit="1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2" ht="17.25">
      <c r="A1" s="865" t="s">
        <v>655</v>
      </c>
      <c r="B1" s="865"/>
      <c r="C1" s="865"/>
      <c r="D1" s="865"/>
      <c r="E1" s="865"/>
      <c r="F1" s="865"/>
      <c r="G1" s="865"/>
      <c r="H1" s="865"/>
      <c r="I1" s="865"/>
    </row>
    <row r="2" spans="1:12">
      <c r="A2" s="334"/>
      <c r="B2" s="334"/>
      <c r="C2" s="334"/>
      <c r="D2" s="334"/>
      <c r="E2" s="335"/>
      <c r="F2" s="866"/>
      <c r="G2" s="866"/>
      <c r="H2" s="336"/>
      <c r="I2" s="336"/>
    </row>
    <row r="3" spans="1:12">
      <c r="A3" s="867"/>
      <c r="B3" s="861" t="s">
        <v>372</v>
      </c>
      <c r="C3" s="863" t="s">
        <v>373</v>
      </c>
      <c r="D3" s="861" t="s">
        <v>374</v>
      </c>
      <c r="E3" s="863" t="s">
        <v>375</v>
      </c>
      <c r="F3" s="871" t="s">
        <v>85</v>
      </c>
      <c r="G3" s="871"/>
      <c r="H3" s="871"/>
      <c r="I3" s="871"/>
    </row>
    <row r="4" spans="1:12">
      <c r="A4" s="868"/>
      <c r="B4" s="869"/>
      <c r="C4" s="870"/>
      <c r="D4" s="869"/>
      <c r="E4" s="870"/>
      <c r="F4" s="861" t="s">
        <v>372</v>
      </c>
      <c r="G4" s="863" t="s">
        <v>373</v>
      </c>
      <c r="H4" s="861" t="s">
        <v>374</v>
      </c>
      <c r="I4" s="863" t="s">
        <v>375</v>
      </c>
    </row>
    <row r="5" spans="1:12" ht="58.5" customHeight="1">
      <c r="A5" s="868"/>
      <c r="B5" s="862"/>
      <c r="C5" s="864"/>
      <c r="D5" s="862"/>
      <c r="E5" s="864"/>
      <c r="F5" s="862"/>
      <c r="G5" s="864"/>
      <c r="H5" s="862"/>
      <c r="I5" s="864"/>
    </row>
    <row r="6" spans="1:12" ht="31.5">
      <c r="A6" s="310" t="s">
        <v>229</v>
      </c>
      <c r="B6" s="431">
        <v>17</v>
      </c>
      <c r="C6" s="431">
        <v>11</v>
      </c>
      <c r="D6" s="432">
        <v>3501.5299999999997</v>
      </c>
      <c r="E6" s="433">
        <v>2134.7759999999998</v>
      </c>
      <c r="F6" s="434">
        <v>113.33333333333334</v>
      </c>
      <c r="G6" s="434">
        <v>137.5</v>
      </c>
      <c r="H6" s="432">
        <v>30.069981381013402</v>
      </c>
      <c r="I6" s="432">
        <v>60.976963742092188</v>
      </c>
      <c r="K6" s="434"/>
      <c r="L6" s="293"/>
    </row>
    <row r="7" spans="1:12">
      <c r="A7" s="338" t="s">
        <v>210</v>
      </c>
      <c r="B7" s="431">
        <v>17</v>
      </c>
      <c r="C7" s="431">
        <v>11</v>
      </c>
      <c r="D7" s="432">
        <v>3501.5299999999997</v>
      </c>
      <c r="E7" s="433">
        <v>2134.7759999999998</v>
      </c>
      <c r="F7" s="434">
        <v>113.33333333333334</v>
      </c>
      <c r="G7" s="434">
        <v>137.5</v>
      </c>
      <c r="H7" s="432">
        <v>30.069981381013402</v>
      </c>
      <c r="I7" s="432">
        <v>60.976963742092188</v>
      </c>
      <c r="K7" s="434"/>
    </row>
    <row r="8" spans="1:12">
      <c r="A8" s="292" t="s">
        <v>230</v>
      </c>
      <c r="B8" s="435">
        <v>0</v>
      </c>
      <c r="C8" s="435" t="s">
        <v>148</v>
      </c>
      <c r="D8" s="435" t="s">
        <v>148</v>
      </c>
      <c r="E8" s="435" t="s">
        <v>148</v>
      </c>
      <c r="F8" s="435" t="s">
        <v>148</v>
      </c>
      <c r="G8" s="435" t="s">
        <v>148</v>
      </c>
      <c r="H8" s="435" t="s">
        <v>148</v>
      </c>
      <c r="I8" s="435" t="s">
        <v>458</v>
      </c>
      <c r="K8" s="435"/>
    </row>
    <row r="9" spans="1:12">
      <c r="A9" s="292" t="s">
        <v>70</v>
      </c>
      <c r="B9" s="436">
        <v>14</v>
      </c>
      <c r="C9" s="436">
        <v>9</v>
      </c>
      <c r="D9" s="437">
        <v>2367.39</v>
      </c>
      <c r="E9" s="438">
        <v>1009.29</v>
      </c>
      <c r="F9" s="435">
        <v>127.27272727272727</v>
      </c>
      <c r="G9" s="435">
        <v>112.5</v>
      </c>
      <c r="H9" s="437">
        <v>46.272963279803328</v>
      </c>
      <c r="I9" s="437">
        <v>28.828991770216749</v>
      </c>
      <c r="K9" s="435"/>
    </row>
    <row r="10" spans="1:12">
      <c r="A10" s="130" t="s">
        <v>68</v>
      </c>
      <c r="B10" s="436">
        <v>3</v>
      </c>
      <c r="C10" s="436">
        <v>2</v>
      </c>
      <c r="D10" s="435">
        <v>1134.1400000000001</v>
      </c>
      <c r="E10" s="435">
        <v>1125.4860000000001</v>
      </c>
      <c r="F10" s="435">
        <v>75</v>
      </c>
      <c r="G10" s="435" t="s">
        <v>458</v>
      </c>
      <c r="H10" s="437">
        <v>17.372237994924962</v>
      </c>
      <c r="I10" s="435" t="s">
        <v>458</v>
      </c>
      <c r="K10" s="435"/>
    </row>
    <row r="11" spans="1:12" ht="31.5">
      <c r="A11" s="338" t="s">
        <v>231</v>
      </c>
      <c r="B11" s="439">
        <v>52</v>
      </c>
      <c r="C11" s="439">
        <v>26</v>
      </c>
      <c r="D11" s="433">
        <v>473.229758</v>
      </c>
      <c r="E11" s="433">
        <v>175.16390000000001</v>
      </c>
      <c r="F11" s="433">
        <v>130</v>
      </c>
      <c r="G11" s="434">
        <v>173.33333333333334</v>
      </c>
      <c r="H11" s="434">
        <v>107.36638063619024</v>
      </c>
      <c r="I11" s="434">
        <v>75.854187212938612</v>
      </c>
      <c r="K11" s="434"/>
    </row>
    <row r="12" spans="1:12">
      <c r="A12" s="338" t="s">
        <v>232</v>
      </c>
      <c r="B12" s="439">
        <v>52</v>
      </c>
      <c r="C12" s="439">
        <v>26</v>
      </c>
      <c r="D12" s="433">
        <v>473.229758</v>
      </c>
      <c r="E12" s="433">
        <v>175.16390000000001</v>
      </c>
      <c r="F12" s="433">
        <v>130</v>
      </c>
      <c r="G12" s="434">
        <v>173.33333333333334</v>
      </c>
      <c r="H12" s="434">
        <v>107.36638063619024</v>
      </c>
      <c r="I12" s="434">
        <v>75.854187212938612</v>
      </c>
      <c r="K12" s="434"/>
    </row>
    <row r="13" spans="1:12">
      <c r="A13" s="254" t="s">
        <v>233</v>
      </c>
      <c r="B13" s="436">
        <v>0</v>
      </c>
      <c r="C13" s="436" t="s">
        <v>148</v>
      </c>
      <c r="D13" s="435" t="s">
        <v>148</v>
      </c>
      <c r="E13" s="435" t="s">
        <v>148</v>
      </c>
      <c r="F13" s="435" t="s">
        <v>148</v>
      </c>
      <c r="G13" s="435" t="s">
        <v>148</v>
      </c>
      <c r="H13" s="435" t="s">
        <v>148</v>
      </c>
      <c r="I13" s="435" t="s">
        <v>148</v>
      </c>
      <c r="K13" s="435"/>
    </row>
    <row r="14" spans="1:12">
      <c r="A14" s="254" t="s">
        <v>234</v>
      </c>
      <c r="B14" s="436">
        <v>23</v>
      </c>
      <c r="C14" s="436">
        <v>11</v>
      </c>
      <c r="D14" s="438">
        <v>243.87985800000001</v>
      </c>
      <c r="E14" s="438">
        <v>20.533000000000001</v>
      </c>
      <c r="F14" s="438">
        <v>121.05263157894737</v>
      </c>
      <c r="G14" s="435">
        <v>183.33333333333334</v>
      </c>
      <c r="H14" s="435">
        <v>277.55362665247725</v>
      </c>
      <c r="I14" s="435">
        <v>44.308272936976017</v>
      </c>
      <c r="K14" s="435"/>
    </row>
    <row r="15" spans="1:12">
      <c r="A15" s="254" t="s">
        <v>235</v>
      </c>
      <c r="B15" s="436">
        <v>7</v>
      </c>
      <c r="C15" s="436">
        <v>5</v>
      </c>
      <c r="D15" s="438">
        <v>58.1</v>
      </c>
      <c r="E15" s="435">
        <v>53.6</v>
      </c>
      <c r="F15" s="438">
        <v>87.5</v>
      </c>
      <c r="G15" s="435">
        <v>166.66666666666669</v>
      </c>
      <c r="H15" s="435">
        <v>45.485334706066645</v>
      </c>
      <c r="I15" s="437">
        <v>64.812575574365169</v>
      </c>
      <c r="K15" s="435"/>
    </row>
    <row r="16" spans="1:12">
      <c r="A16" s="254" t="s">
        <v>236</v>
      </c>
      <c r="B16" s="436">
        <v>8</v>
      </c>
      <c r="C16" s="436">
        <v>4</v>
      </c>
      <c r="D16" s="435">
        <v>13.968899999999998</v>
      </c>
      <c r="E16" s="435">
        <v>9.1208999999999989</v>
      </c>
      <c r="F16" s="435">
        <v>160</v>
      </c>
      <c r="G16" s="435">
        <v>200</v>
      </c>
      <c r="H16" s="435">
        <v>154.0970766685052</v>
      </c>
      <c r="I16" s="435">
        <v>608.05999999999995</v>
      </c>
      <c r="K16" s="435"/>
    </row>
    <row r="17" spans="1:11">
      <c r="A17" s="254" t="s">
        <v>237</v>
      </c>
      <c r="B17" s="436">
        <v>10</v>
      </c>
      <c r="C17" s="436">
        <v>6</v>
      </c>
      <c r="D17" s="435">
        <v>103.321</v>
      </c>
      <c r="E17" s="435">
        <v>91.91</v>
      </c>
      <c r="F17" s="435">
        <v>333.33333333333337</v>
      </c>
      <c r="G17" s="435">
        <v>600</v>
      </c>
      <c r="H17" s="435">
        <v>89.521429240320117</v>
      </c>
      <c r="I17" s="435">
        <v>229.77499999999998</v>
      </c>
      <c r="K17" s="435"/>
    </row>
    <row r="18" spans="1:11">
      <c r="A18" s="338" t="s">
        <v>210</v>
      </c>
      <c r="B18" s="431">
        <v>52</v>
      </c>
      <c r="C18" s="431">
        <v>26</v>
      </c>
      <c r="D18" s="433">
        <v>473.23390000000001</v>
      </c>
      <c r="E18" s="433">
        <v>175.16390000000001</v>
      </c>
      <c r="F18" s="433">
        <v>130</v>
      </c>
      <c r="G18" s="434">
        <v>173.33333333333334</v>
      </c>
      <c r="H18" s="434">
        <v>107.36732037326526</v>
      </c>
      <c r="I18" s="434">
        <v>75.854187212938612</v>
      </c>
      <c r="K18" s="434"/>
    </row>
    <row r="19" spans="1:11">
      <c r="A19" s="292" t="s">
        <v>230</v>
      </c>
      <c r="B19" s="436">
        <v>0</v>
      </c>
      <c r="C19" s="436" t="s">
        <v>148</v>
      </c>
      <c r="D19" s="436" t="s">
        <v>148</v>
      </c>
      <c r="E19" s="436" t="s">
        <v>148</v>
      </c>
      <c r="F19" s="436" t="s">
        <v>148</v>
      </c>
      <c r="G19" s="436" t="s">
        <v>148</v>
      </c>
      <c r="H19" s="436" t="s">
        <v>148</v>
      </c>
      <c r="I19" s="436" t="s">
        <v>148</v>
      </c>
      <c r="K19" s="435"/>
    </row>
    <row r="20" spans="1:11">
      <c r="A20" s="292" t="s">
        <v>376</v>
      </c>
      <c r="B20" s="436">
        <v>49</v>
      </c>
      <c r="C20" s="436">
        <v>24</v>
      </c>
      <c r="D20" s="438">
        <v>383.23390000000001</v>
      </c>
      <c r="E20" s="438">
        <v>94.163899999999998</v>
      </c>
      <c r="F20" s="438">
        <v>125.64102564102564</v>
      </c>
      <c r="G20" s="435">
        <v>160</v>
      </c>
      <c r="H20" s="435">
        <v>94.283073361115584</v>
      </c>
      <c r="I20" s="435">
        <v>40.777386774902993</v>
      </c>
      <c r="K20" s="435"/>
    </row>
    <row r="21" spans="1:11">
      <c r="A21" s="292" t="s">
        <v>68</v>
      </c>
      <c r="B21" s="436">
        <v>3</v>
      </c>
      <c r="C21" s="436">
        <v>2</v>
      </c>
      <c r="D21" s="435">
        <v>90</v>
      </c>
      <c r="E21" s="435">
        <v>81</v>
      </c>
      <c r="F21" s="435">
        <v>300</v>
      </c>
      <c r="G21" s="435"/>
      <c r="H21" s="435">
        <v>262.46719160104988</v>
      </c>
      <c r="I21" s="435">
        <v>69.605592862918641</v>
      </c>
      <c r="K21" s="435"/>
    </row>
    <row r="22" spans="1:11">
      <c r="A22" s="199"/>
      <c r="B22" s="199"/>
      <c r="C22" s="199"/>
      <c r="D22" s="199"/>
      <c r="E22" s="199"/>
      <c r="F22" s="199"/>
      <c r="G22" s="199"/>
      <c r="H22" s="199"/>
      <c r="I22" s="199"/>
    </row>
    <row r="23" spans="1:11">
      <c r="A23" s="275" t="s">
        <v>613</v>
      </c>
      <c r="B23" s="258"/>
      <c r="C23" s="258"/>
      <c r="D23" s="258"/>
      <c r="E23" s="258"/>
      <c r="F23" s="258"/>
      <c r="G23" s="258"/>
      <c r="H23" s="258"/>
      <c r="I23" s="258"/>
    </row>
    <row r="24" spans="1:11">
      <c r="A24" s="199"/>
      <c r="B24" s="199"/>
      <c r="C24" s="199"/>
      <c r="D24" s="199"/>
      <c r="E24" s="199"/>
      <c r="F24" s="199"/>
      <c r="G24" s="199"/>
      <c r="H24" s="199"/>
      <c r="I24" s="199"/>
    </row>
    <row r="25" spans="1:11">
      <c r="A25" s="258"/>
      <c r="B25" s="258"/>
      <c r="C25" s="258"/>
      <c r="D25" s="258"/>
      <c r="E25" s="258"/>
      <c r="F25" s="258"/>
      <c r="G25" s="258"/>
      <c r="H25" s="258"/>
      <c r="I25" s="258"/>
    </row>
    <row r="26" spans="1:11">
      <c r="A26" s="258"/>
      <c r="B26" s="258"/>
      <c r="C26" s="258"/>
      <c r="D26" s="258"/>
      <c r="E26" s="258"/>
      <c r="F26" s="258"/>
      <c r="G26" s="258"/>
      <c r="H26" s="258"/>
      <c r="I26" s="258"/>
    </row>
    <row r="27" spans="1:11">
      <c r="A27" s="258"/>
      <c r="B27" s="258"/>
      <c r="C27" s="258"/>
      <c r="D27" s="258"/>
      <c r="E27" s="258"/>
      <c r="F27" s="258"/>
      <c r="G27" s="258"/>
      <c r="H27" s="258"/>
      <c r="I27" s="258"/>
    </row>
    <row r="28" spans="1:11">
      <c r="A28" s="258"/>
      <c r="B28" s="258"/>
      <c r="C28" s="258"/>
      <c r="D28" s="258"/>
      <c r="E28" s="258"/>
      <c r="F28" s="258"/>
      <c r="G28" s="258"/>
      <c r="H28" s="258"/>
      <c r="I28" s="258"/>
    </row>
    <row r="29" spans="1:11">
      <c r="A29" s="258"/>
      <c r="B29" s="258"/>
      <c r="C29" s="258"/>
      <c r="D29" s="258"/>
      <c r="E29" s="258"/>
      <c r="F29" s="258"/>
      <c r="G29" s="258"/>
      <c r="H29" s="258"/>
      <c r="I29" s="258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9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45"/>
  <sheetViews>
    <sheetView workbookViewId="0">
      <selection activeCell="J15" sqref="J15:J16"/>
    </sheetView>
  </sheetViews>
  <sheetFormatPr defaultColWidth="8.75" defaultRowHeight="15.75"/>
  <cols>
    <col min="1" max="1" width="1.375" style="59" customWidth="1"/>
    <col min="2" max="2" width="34.25" style="59" customWidth="1"/>
    <col min="3" max="3" width="10.375" style="59" customWidth="1"/>
    <col min="4" max="4" width="11.125" style="59" customWidth="1"/>
    <col min="5" max="5" width="12.125" style="59" customWidth="1"/>
    <col min="6" max="6" width="9.125" style="59" customWidth="1"/>
    <col min="7" max="7" width="9.25" style="59" customWidth="1"/>
    <col min="8" max="8" width="9.375" style="59" customWidth="1"/>
    <col min="9" max="9" width="10.375" style="59" bestFit="1" customWidth="1"/>
    <col min="10" max="10" width="13.75" style="235" bestFit="1" customWidth="1"/>
    <col min="11" max="11" width="11.375" style="59" bestFit="1" customWidth="1"/>
    <col min="12" max="12" width="9.875" style="59" bestFit="1" customWidth="1"/>
    <col min="13" max="13" width="8.75" style="59"/>
    <col min="14" max="14" width="9.875" style="59" bestFit="1" customWidth="1"/>
    <col min="15" max="15" width="10.375" style="59" bestFit="1" customWidth="1"/>
    <col min="16" max="16384" width="8.75" style="59"/>
  </cols>
  <sheetData>
    <row r="1" spans="1:15" ht="27" customHeight="1">
      <c r="A1" s="872" t="s">
        <v>464</v>
      </c>
      <c r="B1" s="872"/>
      <c r="C1" s="872"/>
      <c r="D1" s="872"/>
      <c r="E1" s="872"/>
      <c r="F1" s="872"/>
      <c r="G1" s="872"/>
      <c r="H1" s="872"/>
    </row>
    <row r="2" spans="1:15" ht="15" customHeight="1">
      <c r="A2" s="62"/>
      <c r="B2" s="62"/>
      <c r="C2" s="62"/>
      <c r="D2" s="62"/>
      <c r="E2" s="62"/>
      <c r="F2" s="62"/>
      <c r="G2" s="62"/>
    </row>
    <row r="3" spans="1:15" ht="15" customHeight="1">
      <c r="H3" s="63" t="s">
        <v>60</v>
      </c>
    </row>
    <row r="4" spans="1:15" ht="20.100000000000001" customHeight="1">
      <c r="A4" s="64"/>
      <c r="B4" s="64"/>
      <c r="C4" s="65" t="s">
        <v>2</v>
      </c>
      <c r="D4" s="65" t="s">
        <v>8</v>
      </c>
      <c r="E4" s="65" t="s">
        <v>8</v>
      </c>
      <c r="F4" s="848" t="s">
        <v>89</v>
      </c>
      <c r="G4" s="848"/>
      <c r="H4" s="848"/>
    </row>
    <row r="5" spans="1:15" ht="20.100000000000001" customHeight="1">
      <c r="C5" s="66" t="s">
        <v>31</v>
      </c>
      <c r="D5" s="66" t="s">
        <v>12</v>
      </c>
      <c r="E5" s="66" t="s">
        <v>56</v>
      </c>
      <c r="F5" s="66" t="s">
        <v>29</v>
      </c>
      <c r="G5" s="66" t="s">
        <v>16</v>
      </c>
      <c r="H5" s="10" t="s">
        <v>56</v>
      </c>
      <c r="J5" s="236"/>
      <c r="K5" s="66"/>
      <c r="L5" s="10"/>
    </row>
    <row r="6" spans="1:15" ht="20.100000000000001" customHeight="1">
      <c r="C6" s="10" t="s">
        <v>10</v>
      </c>
      <c r="D6" s="10" t="s">
        <v>10</v>
      </c>
      <c r="E6" s="10" t="s">
        <v>87</v>
      </c>
      <c r="F6" s="10" t="s">
        <v>10</v>
      </c>
      <c r="G6" s="10" t="s">
        <v>10</v>
      </c>
      <c r="H6" s="10" t="s">
        <v>87</v>
      </c>
      <c r="J6" s="236"/>
      <c r="K6" s="10"/>
      <c r="L6" s="10"/>
    </row>
    <row r="7" spans="1:15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J7" s="236"/>
      <c r="K7" s="10"/>
      <c r="L7" s="10"/>
    </row>
    <row r="8" spans="1:15" ht="24.95" customHeight="1">
      <c r="A8" s="67" t="s">
        <v>1</v>
      </c>
      <c r="B8" s="68"/>
      <c r="C8" s="211">
        <v>9915465.2100000009</v>
      </c>
      <c r="D8" s="211">
        <v>13303865.120000001</v>
      </c>
      <c r="E8" s="211">
        <v>23219330.330000002</v>
      </c>
      <c r="F8" s="202">
        <v>108.79554781008075</v>
      </c>
      <c r="G8" s="202">
        <v>107.46399174210659</v>
      </c>
      <c r="H8" s="202">
        <v>108.02860426287658</v>
      </c>
      <c r="I8" s="60"/>
      <c r="J8" s="372"/>
      <c r="K8" s="189"/>
      <c r="L8" s="189"/>
      <c r="N8" s="145"/>
      <c r="O8" s="174"/>
    </row>
    <row r="9" spans="1:15" ht="38.25" customHeight="1">
      <c r="A9" s="70"/>
      <c r="B9" s="74" t="s">
        <v>490</v>
      </c>
      <c r="C9" s="212">
        <v>1339667</v>
      </c>
      <c r="D9" s="212">
        <v>2108380</v>
      </c>
      <c r="E9" s="212">
        <v>3448047</v>
      </c>
      <c r="F9" s="201">
        <v>107.36223163789738</v>
      </c>
      <c r="G9" s="201">
        <v>113.94776209747154</v>
      </c>
      <c r="H9" s="201">
        <v>111.29535635493311</v>
      </c>
      <c r="I9" s="60"/>
      <c r="J9" s="372">
        <f>SUM(E9:E14)</f>
        <v>4661593.76</v>
      </c>
      <c r="K9" s="237"/>
      <c r="L9" s="341"/>
      <c r="N9" s="174"/>
    </row>
    <row r="10" spans="1:15" ht="28.5" customHeight="1">
      <c r="A10" s="70"/>
      <c r="B10" s="71" t="s">
        <v>51</v>
      </c>
      <c r="C10" s="212"/>
      <c r="D10" s="212"/>
      <c r="E10" s="212">
        <v>0</v>
      </c>
      <c r="F10" s="212" t="s">
        <v>458</v>
      </c>
      <c r="G10" s="212" t="s">
        <v>458</v>
      </c>
      <c r="H10" s="212" t="s">
        <v>458</v>
      </c>
      <c r="I10" s="60"/>
      <c r="J10" s="372"/>
      <c r="K10" s="347"/>
      <c r="L10" s="189"/>
    </row>
    <row r="11" spans="1:15" ht="28.5" customHeight="1">
      <c r="A11" s="70"/>
      <c r="B11" s="71" t="s">
        <v>491</v>
      </c>
      <c r="C11" s="212">
        <v>95908.51</v>
      </c>
      <c r="D11" s="212">
        <v>95633.54</v>
      </c>
      <c r="E11" s="212">
        <v>191542.05</v>
      </c>
      <c r="F11" s="212">
        <v>9302.4742967992224</v>
      </c>
      <c r="G11" s="212" t="s">
        <v>458</v>
      </c>
      <c r="H11" s="212">
        <v>18578.278370514061</v>
      </c>
      <c r="I11" s="60"/>
      <c r="J11" s="372"/>
      <c r="K11" s="347"/>
      <c r="L11" s="189"/>
    </row>
    <row r="12" spans="1:15" ht="40.5" customHeight="1">
      <c r="A12" s="70"/>
      <c r="B12" s="74" t="s">
        <v>118</v>
      </c>
      <c r="C12" s="212">
        <v>1260.75</v>
      </c>
      <c r="D12" s="212">
        <v>754.16</v>
      </c>
      <c r="E12" s="212">
        <v>2014.9099999999999</v>
      </c>
      <c r="F12" s="212" t="s">
        <v>458</v>
      </c>
      <c r="G12" s="212" t="s">
        <v>458</v>
      </c>
      <c r="H12" s="212" t="s">
        <v>458</v>
      </c>
      <c r="I12" s="60"/>
      <c r="J12" s="372"/>
      <c r="K12" s="347"/>
      <c r="L12" s="189"/>
    </row>
    <row r="13" spans="1:15" ht="40.5" customHeight="1">
      <c r="A13" s="70"/>
      <c r="B13" s="75" t="s">
        <v>119</v>
      </c>
      <c r="C13" s="212">
        <v>199531.75</v>
      </c>
      <c r="D13" s="212">
        <v>220498.05</v>
      </c>
      <c r="E13" s="212">
        <v>420029.8</v>
      </c>
      <c r="F13" s="212" t="s">
        <v>458</v>
      </c>
      <c r="G13" s="212">
        <v>753.73641211458255</v>
      </c>
      <c r="H13" s="212">
        <v>1435.802967115608</v>
      </c>
      <c r="I13" s="60"/>
      <c r="J13" s="372"/>
      <c r="K13" s="143"/>
      <c r="L13" s="189"/>
    </row>
    <row r="14" spans="1:15" ht="27.75" customHeight="1">
      <c r="A14" s="70"/>
      <c r="B14" s="70" t="s">
        <v>492</v>
      </c>
      <c r="C14" s="212">
        <v>260060</v>
      </c>
      <c r="D14" s="212">
        <v>339900</v>
      </c>
      <c r="E14" s="212">
        <v>599960</v>
      </c>
      <c r="F14" s="201">
        <v>133.36410256410255</v>
      </c>
      <c r="G14" s="201">
        <v>139.58932238193017</v>
      </c>
      <c r="H14" s="201">
        <v>136.82098061573546</v>
      </c>
      <c r="I14" s="60"/>
      <c r="J14" s="372"/>
      <c r="K14" s="237"/>
      <c r="L14" s="190"/>
      <c r="N14" s="149"/>
    </row>
    <row r="15" spans="1:15" ht="27.75" customHeight="1">
      <c r="A15" s="70"/>
      <c r="B15" s="68" t="s">
        <v>50</v>
      </c>
      <c r="C15" s="212">
        <v>4869152.25</v>
      </c>
      <c r="D15" s="212">
        <v>6115263.8399999999</v>
      </c>
      <c r="E15" s="212">
        <v>10984416.09</v>
      </c>
      <c r="F15" s="201">
        <v>113.26897318105348</v>
      </c>
      <c r="G15" s="201">
        <v>100.34512705540699</v>
      </c>
      <c r="H15" s="201">
        <v>105.69069621301217</v>
      </c>
      <c r="I15" s="60"/>
      <c r="J15" s="684">
        <f>E15/$E$8%</f>
        <v>47.307204531251436</v>
      </c>
      <c r="K15" s="237"/>
      <c r="L15" s="190"/>
    </row>
    <row r="16" spans="1:15" ht="27.75" customHeight="1">
      <c r="A16" s="70"/>
      <c r="B16" s="68" t="s">
        <v>49</v>
      </c>
      <c r="C16" s="212">
        <v>3149884.95</v>
      </c>
      <c r="D16" s="212">
        <v>4423435.53</v>
      </c>
      <c r="E16" s="212">
        <v>7573320.4800000004</v>
      </c>
      <c r="F16" s="331">
        <v>93.433240845877577</v>
      </c>
      <c r="G16" s="331">
        <v>106.26754094628387</v>
      </c>
      <c r="H16" s="331">
        <v>100.52438563975001</v>
      </c>
      <c r="I16" s="61"/>
      <c r="J16" s="684">
        <f>E16/$E$8%</f>
        <v>32.616446608776933</v>
      </c>
      <c r="K16" s="191"/>
      <c r="L16" s="189"/>
    </row>
    <row r="17" spans="1:9" ht="24.95" customHeight="1">
      <c r="A17" s="70"/>
      <c r="B17" s="77"/>
      <c r="C17" s="78"/>
      <c r="D17" s="78"/>
      <c r="E17" s="79"/>
      <c r="F17" s="79"/>
      <c r="G17" s="79"/>
      <c r="H17" s="80"/>
      <c r="I17" s="61"/>
    </row>
    <row r="18" spans="1:9" ht="20.100000000000001" customHeight="1">
      <c r="A18" s="70"/>
      <c r="B18" s="81"/>
      <c r="C18" s="82"/>
      <c r="H18" s="72"/>
    </row>
    <row r="19" spans="1:9" ht="20.100000000000001" customHeight="1">
      <c r="A19" s="70"/>
      <c r="B19" s="81"/>
      <c r="C19" s="83"/>
      <c r="H19" s="72"/>
    </row>
    <row r="20" spans="1:9" ht="20.100000000000001" customHeight="1">
      <c r="A20" s="70"/>
      <c r="B20" s="81"/>
      <c r="C20" s="83"/>
      <c r="H20" s="72"/>
    </row>
    <row r="21" spans="1:9" ht="20.100000000000001" customHeight="1">
      <c r="B21" s="84"/>
      <c r="C21" s="85"/>
      <c r="H21" s="86"/>
    </row>
    <row r="22" spans="1:9" ht="20.100000000000001" customHeight="1">
      <c r="A22" s="87"/>
      <c r="B22" s="88"/>
      <c r="C22" s="89"/>
      <c r="H22" s="86"/>
    </row>
    <row r="23" spans="1:9" ht="20.100000000000001" customHeight="1">
      <c r="A23" s="87"/>
      <c r="B23" s="88"/>
      <c r="C23" s="89"/>
      <c r="H23" s="86"/>
    </row>
    <row r="24" spans="1:9" ht="20.100000000000001" customHeight="1">
      <c r="A24" s="87"/>
      <c r="B24" s="88"/>
      <c r="C24" s="89"/>
      <c r="H24" s="86"/>
    </row>
    <row r="25" spans="1:9" ht="20.100000000000001" customHeight="1">
      <c r="A25" s="87"/>
      <c r="B25" s="88"/>
      <c r="C25" s="89"/>
      <c r="H25" s="86"/>
    </row>
    <row r="26" spans="1:9" ht="20.100000000000001" customHeight="1">
      <c r="A26" s="87"/>
      <c r="B26" s="88"/>
      <c r="C26" s="89"/>
      <c r="H26" s="86"/>
    </row>
    <row r="27" spans="1:9" ht="20.100000000000001" customHeight="1">
      <c r="A27" s="87"/>
      <c r="B27" s="88"/>
      <c r="C27" s="89"/>
      <c r="D27" s="89"/>
      <c r="E27" s="89"/>
      <c r="F27" s="89"/>
      <c r="G27" s="89"/>
      <c r="H27" s="86"/>
    </row>
    <row r="28" spans="1:9" ht="20.100000000000001" customHeight="1">
      <c r="A28" s="87"/>
      <c r="B28" s="88"/>
      <c r="C28" s="89"/>
      <c r="D28" s="89"/>
      <c r="E28" s="89"/>
      <c r="F28" s="89"/>
      <c r="G28" s="89"/>
      <c r="H28" s="86"/>
    </row>
    <row r="29" spans="1:9" ht="20.100000000000001" customHeight="1">
      <c r="A29" s="87"/>
      <c r="B29" s="88"/>
      <c r="C29" s="89"/>
      <c r="D29" s="89"/>
      <c r="E29" s="89"/>
      <c r="F29" s="89"/>
      <c r="G29" s="89"/>
      <c r="H29" s="86"/>
    </row>
    <row r="30" spans="1:9" ht="20.100000000000001" customHeight="1">
      <c r="A30" s="87"/>
      <c r="B30" s="88"/>
      <c r="C30" s="89"/>
      <c r="D30" s="89"/>
      <c r="E30" s="89"/>
      <c r="F30" s="89"/>
      <c r="G30" s="89"/>
      <c r="H30" s="86"/>
    </row>
    <row r="31" spans="1:9" ht="20.100000000000001" customHeight="1">
      <c r="A31" s="87"/>
      <c r="B31" s="88"/>
      <c r="C31" s="89"/>
      <c r="D31" s="89"/>
      <c r="E31" s="89"/>
      <c r="F31" s="89"/>
      <c r="G31" s="89"/>
      <c r="H31" s="86"/>
    </row>
    <row r="32" spans="1:9" ht="20.100000000000001" customHeight="1">
      <c r="A32" s="87"/>
      <c r="B32" s="88"/>
      <c r="C32" s="89"/>
      <c r="D32" s="89"/>
      <c r="E32" s="89"/>
      <c r="F32" s="89"/>
      <c r="G32" s="89"/>
      <c r="H32" s="86"/>
    </row>
    <row r="33" spans="1:8" ht="20.100000000000001" customHeight="1">
      <c r="A33" s="87"/>
      <c r="B33" s="88"/>
      <c r="C33" s="89"/>
      <c r="D33" s="89"/>
      <c r="E33" s="89"/>
      <c r="F33" s="89"/>
      <c r="G33" s="89"/>
      <c r="H33" s="86"/>
    </row>
    <row r="34" spans="1:8" ht="20.100000000000001" customHeight="1">
      <c r="A34" s="87"/>
      <c r="B34" s="88"/>
      <c r="C34" s="89"/>
      <c r="D34" s="89"/>
      <c r="E34" s="89"/>
      <c r="F34" s="89"/>
      <c r="G34" s="89"/>
      <c r="H34" s="86"/>
    </row>
    <row r="35" spans="1:8" ht="20.100000000000001" customHeight="1">
      <c r="A35" s="87"/>
      <c r="B35" s="88"/>
      <c r="C35" s="89"/>
      <c r="D35" s="89"/>
      <c r="E35" s="89"/>
      <c r="F35" s="89"/>
      <c r="G35" s="89"/>
      <c r="H35" s="86"/>
    </row>
    <row r="36" spans="1:8" ht="20.100000000000001" customHeight="1">
      <c r="A36" s="87"/>
      <c r="B36" s="88"/>
      <c r="C36" s="89"/>
      <c r="D36" s="89"/>
      <c r="E36" s="89"/>
      <c r="F36" s="89"/>
      <c r="G36" s="89"/>
      <c r="H36" s="86"/>
    </row>
    <row r="37" spans="1:8" ht="20.100000000000001" customHeight="1">
      <c r="A37" s="87"/>
      <c r="B37" s="88"/>
      <c r="C37" s="89"/>
      <c r="D37" s="89"/>
      <c r="E37" s="89"/>
      <c r="F37" s="89"/>
      <c r="G37" s="89"/>
      <c r="H37" s="86"/>
    </row>
    <row r="38" spans="1:8" ht="20.100000000000001" customHeight="1">
      <c r="A38" s="87"/>
      <c r="B38" s="88"/>
      <c r="C38" s="89"/>
      <c r="D38" s="89"/>
      <c r="E38" s="89"/>
      <c r="F38" s="89"/>
      <c r="G38" s="89"/>
      <c r="H38" s="86"/>
    </row>
    <row r="39" spans="1:8" ht="20.100000000000001" customHeight="1">
      <c r="A39" s="87"/>
      <c r="B39" s="88"/>
      <c r="C39" s="89"/>
      <c r="D39" s="89"/>
      <c r="E39" s="89"/>
      <c r="F39" s="89"/>
      <c r="G39" s="89"/>
      <c r="H39" s="86"/>
    </row>
    <row r="40" spans="1:8" ht="20.100000000000001" customHeight="1">
      <c r="A40" s="87"/>
      <c r="B40" s="88"/>
      <c r="C40" s="89"/>
      <c r="D40" s="89"/>
      <c r="E40" s="89"/>
      <c r="F40" s="89"/>
      <c r="G40" s="89"/>
      <c r="H40" s="86"/>
    </row>
    <row r="41" spans="1:8" ht="20.100000000000001" customHeight="1">
      <c r="A41" s="87"/>
      <c r="B41" s="88"/>
      <c r="C41" s="89"/>
      <c r="D41" s="89"/>
      <c r="E41" s="89"/>
      <c r="F41" s="89"/>
      <c r="G41" s="89"/>
      <c r="H41" s="86"/>
    </row>
    <row r="42" spans="1:8" ht="20.100000000000001" customHeight="1">
      <c r="A42" s="87"/>
      <c r="B42" s="88"/>
      <c r="C42" s="89"/>
      <c r="D42" s="89"/>
      <c r="E42" s="89"/>
      <c r="F42" s="89"/>
      <c r="G42" s="89"/>
      <c r="H42" s="86"/>
    </row>
    <row r="43" spans="1:8" ht="20.100000000000001" customHeight="1">
      <c r="A43" s="87"/>
    </row>
    <row r="44" spans="1:8" ht="15" customHeight="1">
      <c r="A44" s="87"/>
    </row>
    <row r="45" spans="1:8" ht="15" customHeight="1">
      <c r="A45" s="87"/>
    </row>
  </sheetData>
  <mergeCells count="2">
    <mergeCell ref="F4:H4"/>
    <mergeCell ref="A1:H1"/>
  </mergeCells>
  <pageMargins left="1.1811023622047245" right="0.78740157480314965" top="0.78740157480314965" bottom="0.78740157480314965" header="0" footer="0"/>
  <pageSetup paperSize="9" scale="80" firstPageNumber="19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N66"/>
  <sheetViews>
    <sheetView workbookViewId="0">
      <selection activeCell="N9" sqref="N9"/>
    </sheetView>
  </sheetViews>
  <sheetFormatPr defaultColWidth="9" defaultRowHeight="12.75"/>
  <cols>
    <col min="1" max="1" width="3.625" style="411" customWidth="1"/>
    <col min="2" max="2" width="36.375" style="411" customWidth="1"/>
    <col min="3" max="3" width="11.625" style="411" bestFit="1" customWidth="1"/>
    <col min="4" max="4" width="11.875" style="411" bestFit="1" customWidth="1"/>
    <col min="5" max="5" width="11.875" style="411" customWidth="1"/>
    <col min="6" max="8" width="13.25" style="411" customWidth="1"/>
    <col min="9" max="16384" width="9" style="411"/>
  </cols>
  <sheetData>
    <row r="2" spans="1:14" s="246" customFormat="1" ht="16.5">
      <c r="A2" s="873" t="s">
        <v>656</v>
      </c>
      <c r="B2" s="873"/>
      <c r="C2" s="873"/>
      <c r="D2" s="873"/>
      <c r="E2" s="873"/>
      <c r="F2" s="873"/>
      <c r="G2" s="873"/>
      <c r="H2" s="873"/>
    </row>
    <row r="3" spans="1:14" ht="24.95" customHeight="1">
      <c r="C3" s="591"/>
      <c r="D3" s="591"/>
      <c r="E3" s="591"/>
      <c r="F3" s="591"/>
      <c r="G3" s="874" t="s">
        <v>360</v>
      </c>
      <c r="H3" s="874"/>
    </row>
    <row r="4" spans="1:14" ht="15.75">
      <c r="A4" s="64"/>
      <c r="B4" s="64"/>
      <c r="C4" s="420" t="s">
        <v>2</v>
      </c>
      <c r="D4" s="420" t="s">
        <v>8</v>
      </c>
      <c r="E4" s="420" t="s">
        <v>369</v>
      </c>
      <c r="F4" s="65" t="s">
        <v>615</v>
      </c>
      <c r="G4" s="65" t="s">
        <v>583</v>
      </c>
      <c r="H4" s="65" t="s">
        <v>599</v>
      </c>
    </row>
    <row r="5" spans="1:14" ht="24.95" customHeight="1">
      <c r="A5" s="59"/>
      <c r="B5" s="59"/>
      <c r="C5" s="421" t="s">
        <v>58</v>
      </c>
      <c r="D5" s="421" t="s">
        <v>598</v>
      </c>
      <c r="E5" s="421" t="s">
        <v>614</v>
      </c>
      <c r="F5" s="66" t="s">
        <v>363</v>
      </c>
      <c r="G5" s="66" t="s">
        <v>363</v>
      </c>
      <c r="H5" s="66" t="s">
        <v>363</v>
      </c>
      <c r="J5" s="422"/>
      <c r="K5" s="423"/>
      <c r="L5" s="423"/>
      <c r="M5" s="423"/>
      <c r="N5" s="424"/>
    </row>
    <row r="6" spans="1:14" ht="24.95" customHeight="1">
      <c r="A6" s="59"/>
      <c r="B6" s="59"/>
      <c r="C6" s="421" t="s">
        <v>10</v>
      </c>
      <c r="D6" s="421" t="s">
        <v>10</v>
      </c>
      <c r="E6" s="421" t="s">
        <v>255</v>
      </c>
      <c r="F6" s="66" t="s">
        <v>90</v>
      </c>
      <c r="G6" s="66" t="s">
        <v>91</v>
      </c>
      <c r="H6" s="66" t="s">
        <v>91</v>
      </c>
      <c r="J6" s="422"/>
      <c r="K6" s="423"/>
      <c r="L6" s="423"/>
      <c r="M6" s="423"/>
      <c r="N6" s="424"/>
    </row>
    <row r="7" spans="1:14" ht="24.95" customHeight="1">
      <c r="A7" s="59"/>
      <c r="B7" s="59"/>
      <c r="C7" s="426">
        <v>2024</v>
      </c>
      <c r="D7" s="426">
        <v>2024</v>
      </c>
      <c r="E7" s="426">
        <v>2024</v>
      </c>
      <c r="F7" s="90" t="s">
        <v>370</v>
      </c>
      <c r="G7" s="90" t="s">
        <v>34</v>
      </c>
      <c r="H7" s="90" t="s">
        <v>34</v>
      </c>
      <c r="K7" s="423"/>
      <c r="L7" s="423"/>
      <c r="M7" s="423"/>
      <c r="N7" s="424"/>
    </row>
    <row r="8" spans="1:14" ht="24.95" customHeight="1">
      <c r="A8" s="59"/>
      <c r="B8" s="59"/>
      <c r="C8" s="59"/>
      <c r="D8" s="59"/>
      <c r="E8" s="59"/>
      <c r="F8" s="66"/>
      <c r="G8" s="66"/>
      <c r="H8" s="66"/>
      <c r="K8" s="423"/>
      <c r="L8" s="423"/>
      <c r="M8" s="423"/>
      <c r="N8" s="424"/>
    </row>
    <row r="9" spans="1:14" ht="24.95" customHeight="1">
      <c r="A9" s="67" t="s">
        <v>1</v>
      </c>
      <c r="B9" s="68"/>
      <c r="C9" s="211">
        <v>757363</v>
      </c>
      <c r="D9" s="211">
        <v>570707</v>
      </c>
      <c r="E9" s="211">
        <v>3999347</v>
      </c>
      <c r="F9" s="208">
        <v>61.57789394748626</v>
      </c>
      <c r="G9" s="208">
        <v>51.427798048639353</v>
      </c>
      <c r="H9" s="208">
        <v>99.364878974127635</v>
      </c>
      <c r="J9" s="888"/>
      <c r="K9" s="423"/>
      <c r="L9" s="423"/>
      <c r="M9" s="423"/>
      <c r="N9" s="424"/>
    </row>
    <row r="10" spans="1:14" ht="24.95" customHeight="1">
      <c r="A10" s="91" t="s">
        <v>37</v>
      </c>
      <c r="B10" s="92"/>
      <c r="C10" s="211">
        <v>274370</v>
      </c>
      <c r="D10" s="211">
        <v>213300</v>
      </c>
      <c r="E10" s="211">
        <v>1513793</v>
      </c>
      <c r="F10" s="208">
        <v>42.023843063701683</v>
      </c>
      <c r="G10" s="208">
        <v>34.771494317505777</v>
      </c>
      <c r="H10" s="208">
        <v>82.414509114744959</v>
      </c>
      <c r="K10" s="423"/>
      <c r="L10" s="423"/>
      <c r="M10" s="423"/>
      <c r="N10" s="424"/>
    </row>
    <row r="11" spans="1:14" ht="24.95" customHeight="1">
      <c r="A11" s="92"/>
      <c r="B11" s="101" t="s">
        <v>38</v>
      </c>
      <c r="C11" s="212">
        <v>124570</v>
      </c>
      <c r="D11" s="213">
        <v>129600</v>
      </c>
      <c r="E11" s="213">
        <v>867033</v>
      </c>
      <c r="F11" s="209">
        <v>41.34512009545108</v>
      </c>
      <c r="G11" s="209">
        <v>33.759207502591224</v>
      </c>
      <c r="H11" s="209">
        <v>63.247654381867072</v>
      </c>
      <c r="K11" s="423"/>
      <c r="L11" s="423"/>
      <c r="M11" s="423"/>
      <c r="N11" s="424"/>
    </row>
    <row r="12" spans="1:14" ht="24.95" customHeight="1">
      <c r="A12" s="92"/>
      <c r="B12" s="102" t="s">
        <v>120</v>
      </c>
      <c r="C12" s="214">
        <v>84500</v>
      </c>
      <c r="D12" s="214">
        <v>81200</v>
      </c>
      <c r="E12" s="214">
        <v>407515</v>
      </c>
      <c r="F12" s="210">
        <v>140.87439278278973</v>
      </c>
      <c r="G12" s="210">
        <v>89.56373626373626</v>
      </c>
      <c r="H12" s="210">
        <v>160.00431897601004</v>
      </c>
      <c r="K12" s="423"/>
      <c r="L12" s="423"/>
      <c r="M12" s="423"/>
      <c r="N12" s="424"/>
    </row>
    <row r="13" spans="1:14" ht="24.95" customHeight="1">
      <c r="A13" s="92"/>
      <c r="B13" s="103" t="s">
        <v>121</v>
      </c>
      <c r="C13" s="215">
        <v>22300</v>
      </c>
      <c r="D13" s="215">
        <v>20100</v>
      </c>
      <c r="E13" s="215">
        <v>107260</v>
      </c>
      <c r="F13" s="210">
        <v>49.629629629629626</v>
      </c>
      <c r="G13" s="210">
        <v>24.192529772645251</v>
      </c>
      <c r="H13" s="210">
        <v>199.6649292628444</v>
      </c>
      <c r="J13" s="422"/>
      <c r="K13" s="423"/>
      <c r="L13" s="423"/>
      <c r="M13" s="423"/>
      <c r="N13" s="424"/>
    </row>
    <row r="14" spans="1:14" ht="24.95" customHeight="1">
      <c r="A14" s="92"/>
      <c r="B14" s="101" t="s">
        <v>122</v>
      </c>
      <c r="C14" s="215">
        <v>11500</v>
      </c>
      <c r="D14" s="215">
        <v>12000</v>
      </c>
      <c r="E14" s="215">
        <v>61950</v>
      </c>
      <c r="F14" s="210">
        <v>22.429906542056074</v>
      </c>
      <c r="G14" s="210">
        <v>61.95</v>
      </c>
      <c r="H14" s="210">
        <v>48.1090316067407</v>
      </c>
      <c r="K14" s="423"/>
      <c r="L14" s="423"/>
      <c r="M14" s="423"/>
      <c r="N14" s="424"/>
    </row>
    <row r="15" spans="1:14" ht="24.95" customHeight="1">
      <c r="A15" s="92"/>
      <c r="B15" s="103" t="s">
        <v>123</v>
      </c>
      <c r="C15" s="215">
        <v>1500</v>
      </c>
      <c r="D15" s="215">
        <v>1600</v>
      </c>
      <c r="E15" s="215">
        <v>8170</v>
      </c>
      <c r="F15" s="210">
        <v>105.96026490066225</v>
      </c>
      <c r="G15" s="210">
        <v>37.136363636363633</v>
      </c>
      <c r="H15" s="210">
        <v>119.27007299270073</v>
      </c>
      <c r="K15" s="423"/>
      <c r="L15" s="423"/>
      <c r="M15" s="423"/>
      <c r="N15" s="424"/>
    </row>
    <row r="16" spans="1:14" ht="24.95" customHeight="1">
      <c r="A16" s="92"/>
      <c r="B16" s="101" t="s">
        <v>124</v>
      </c>
      <c r="C16" s="215">
        <v>114500</v>
      </c>
      <c r="D16" s="215">
        <v>50000</v>
      </c>
      <c r="E16" s="215">
        <v>469380</v>
      </c>
      <c r="F16" s="210">
        <v>50.709939148073026</v>
      </c>
      <c r="G16" s="210">
        <v>38.476924338060499</v>
      </c>
      <c r="H16" s="210">
        <v>169.69017750623621</v>
      </c>
      <c r="K16" s="423"/>
      <c r="L16" s="423"/>
      <c r="M16" s="423"/>
      <c r="N16" s="424"/>
    </row>
    <row r="17" spans="1:14" ht="24.95" customHeight="1">
      <c r="A17" s="91" t="s">
        <v>39</v>
      </c>
      <c r="B17" s="94"/>
      <c r="C17" s="211">
        <v>183280</v>
      </c>
      <c r="D17" s="211">
        <v>173800</v>
      </c>
      <c r="E17" s="211">
        <v>1331664</v>
      </c>
      <c r="F17" s="208">
        <v>64.523074981159112</v>
      </c>
      <c r="G17" s="208">
        <v>61.029514207149404</v>
      </c>
      <c r="H17" s="208">
        <v>79.829890654911438</v>
      </c>
      <c r="K17" s="423"/>
      <c r="L17" s="423"/>
      <c r="M17" s="423"/>
      <c r="N17" s="424"/>
    </row>
    <row r="18" spans="1:14" ht="24.95" customHeight="1">
      <c r="A18" s="97"/>
      <c r="B18" s="94" t="s">
        <v>54</v>
      </c>
      <c r="C18" s="212">
        <v>89780</v>
      </c>
      <c r="D18" s="213">
        <v>85200</v>
      </c>
      <c r="E18" s="213">
        <v>706629</v>
      </c>
      <c r="F18" s="209">
        <v>31.630414202501477</v>
      </c>
      <c r="G18" s="209">
        <v>73.992565445026173</v>
      </c>
      <c r="H18" s="209">
        <v>42.360622351876614</v>
      </c>
      <c r="J18" s="422"/>
      <c r="K18" s="423"/>
      <c r="L18" s="423"/>
      <c r="M18" s="423"/>
      <c r="N18" s="424"/>
    </row>
    <row r="19" spans="1:14" ht="24.95" customHeight="1">
      <c r="A19" s="97"/>
      <c r="B19" s="102" t="s">
        <v>120</v>
      </c>
      <c r="C19" s="214">
        <v>89780</v>
      </c>
      <c r="D19" s="214">
        <v>85200</v>
      </c>
      <c r="E19" s="214">
        <v>706629</v>
      </c>
      <c r="F19" s="210">
        <v>67.780429594272078</v>
      </c>
      <c r="G19" s="210">
        <v>73.992565445026173</v>
      </c>
      <c r="H19" s="210">
        <v>240.91541372609186</v>
      </c>
      <c r="K19" s="423"/>
      <c r="L19" s="423"/>
      <c r="M19" s="423"/>
      <c r="N19" s="424"/>
    </row>
    <row r="20" spans="1:14" ht="24.95" customHeight="1">
      <c r="A20" s="91"/>
      <c r="B20" s="101" t="s">
        <v>125</v>
      </c>
      <c r="C20" s="215">
        <v>93500</v>
      </c>
      <c r="D20" s="215">
        <v>88600</v>
      </c>
      <c r="E20" s="215">
        <v>625035</v>
      </c>
      <c r="F20" s="210">
        <v>0</v>
      </c>
      <c r="G20" s="210">
        <v>50.940097799511001</v>
      </c>
      <c r="H20" s="210">
        <v>0</v>
      </c>
      <c r="K20" s="423"/>
      <c r="L20" s="423"/>
      <c r="M20" s="423"/>
      <c r="N20" s="424"/>
    </row>
    <row r="21" spans="1:14" ht="24.95" customHeight="1">
      <c r="A21" s="91"/>
      <c r="B21" s="101" t="s">
        <v>124</v>
      </c>
      <c r="C21" s="215">
        <v>0</v>
      </c>
      <c r="D21" s="215">
        <v>0</v>
      </c>
      <c r="E21" s="215">
        <v>0</v>
      </c>
      <c r="F21" s="210">
        <v>0</v>
      </c>
      <c r="G21" s="210">
        <v>0</v>
      </c>
      <c r="H21" s="210">
        <v>0</v>
      </c>
      <c r="K21" s="423"/>
      <c r="L21" s="423"/>
      <c r="M21" s="423"/>
      <c r="N21" s="424"/>
    </row>
    <row r="22" spans="1:14" ht="24.95" customHeight="1">
      <c r="A22" s="91" t="s">
        <v>40</v>
      </c>
      <c r="B22" s="94"/>
      <c r="C22" s="216">
        <v>299713</v>
      </c>
      <c r="D22" s="216">
        <v>183607</v>
      </c>
      <c r="E22" s="216">
        <v>1153890</v>
      </c>
      <c r="F22" s="208">
        <v>122.5067556296914</v>
      </c>
      <c r="G22" s="208">
        <v>92.974742139702627</v>
      </c>
      <c r="H22" s="208">
        <v>221.91088486265789</v>
      </c>
      <c r="K22" s="423"/>
      <c r="L22" s="423"/>
      <c r="M22" s="423"/>
      <c r="N22" s="424"/>
    </row>
    <row r="23" spans="1:14" ht="24.95" customHeight="1">
      <c r="A23" s="91"/>
      <c r="B23" s="94" t="s">
        <v>55</v>
      </c>
      <c r="C23" s="212">
        <v>299713</v>
      </c>
      <c r="D23" s="212">
        <v>183607</v>
      </c>
      <c r="E23" s="212">
        <v>1153890</v>
      </c>
      <c r="F23" s="209">
        <v>122.5067556296914</v>
      </c>
      <c r="G23" s="209">
        <v>92.974742139702627</v>
      </c>
      <c r="H23" s="209">
        <v>221.91088486265789</v>
      </c>
    </row>
    <row r="24" spans="1:14" ht="22.5" customHeight="1">
      <c r="A24" s="91"/>
      <c r="B24" s="102" t="s">
        <v>120</v>
      </c>
      <c r="C24" s="214">
        <v>93500</v>
      </c>
      <c r="D24" s="214">
        <v>98800</v>
      </c>
      <c r="E24" s="214">
        <v>523700</v>
      </c>
      <c r="F24" s="210">
        <v>98800</v>
      </c>
      <c r="G24" s="210">
        <v>88.762711864406782</v>
      </c>
      <c r="H24" s="360">
        <v>154.9316608484705</v>
      </c>
    </row>
    <row r="25" spans="1:14" ht="22.5" customHeight="1">
      <c r="A25" s="70"/>
      <c r="B25" s="101" t="s">
        <v>126</v>
      </c>
      <c r="C25" s="212">
        <v>0</v>
      </c>
      <c r="D25" s="213">
        <v>0</v>
      </c>
      <c r="E25" s="213">
        <v>0</v>
      </c>
      <c r="F25" s="210">
        <v>0</v>
      </c>
      <c r="G25" s="210">
        <v>0</v>
      </c>
      <c r="H25" s="209">
        <v>0</v>
      </c>
    </row>
    <row r="26" spans="1:14" ht="22.5" customHeight="1">
      <c r="A26" s="70"/>
      <c r="B26" s="101" t="s">
        <v>124</v>
      </c>
      <c r="C26" s="212">
        <v>0</v>
      </c>
      <c r="D26" s="212">
        <v>0</v>
      </c>
      <c r="E26" s="212">
        <v>0</v>
      </c>
      <c r="F26" s="209">
        <v>0</v>
      </c>
      <c r="G26" s="209">
        <v>0</v>
      </c>
      <c r="H26" s="209">
        <v>0</v>
      </c>
    </row>
    <row r="27" spans="1:14" ht="20.100000000000001" customHeight="1"/>
    <row r="28" spans="1:14" ht="20.100000000000001" customHeight="1"/>
    <row r="29" spans="1:14" ht="20.100000000000001" customHeight="1">
      <c r="B29" s="427"/>
      <c r="C29" s="427"/>
      <c r="D29" s="428"/>
      <c r="E29" s="428"/>
    </row>
    <row r="30" spans="1:14" ht="20.100000000000001" customHeight="1">
      <c r="A30" s="429"/>
      <c r="B30" s="427"/>
      <c r="C30" s="427"/>
      <c r="D30" s="428"/>
      <c r="E30" s="428"/>
    </row>
    <row r="31" spans="1:14" ht="20.100000000000001" customHeight="1"/>
    <row r="32" spans="1:14" ht="20.100000000000001" customHeight="1">
      <c r="A32" s="430"/>
      <c r="B32" s="427"/>
      <c r="C32" s="427"/>
      <c r="D32" s="428"/>
      <c r="E32" s="428"/>
    </row>
    <row r="33" spans="1:5" ht="20.100000000000001" customHeight="1"/>
    <row r="34" spans="1:5" ht="20.100000000000001" customHeight="1">
      <c r="A34" s="430"/>
      <c r="B34" s="427"/>
      <c r="C34" s="427"/>
      <c r="D34" s="428"/>
      <c r="E34" s="428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5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activeCell="I10" sqref="I10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792" t="s">
        <v>396</v>
      </c>
      <c r="B1" s="792"/>
      <c r="C1" s="792"/>
      <c r="D1" s="792"/>
      <c r="E1" s="792"/>
      <c r="F1" s="792"/>
      <c r="G1" s="792"/>
    </row>
    <row r="2" spans="1:12" ht="24.95" customHeight="1">
      <c r="B2" s="4"/>
    </row>
    <row r="3" spans="1:12" ht="24.95" customHeight="1">
      <c r="B3" s="6"/>
      <c r="C3" s="6"/>
      <c r="D3" s="6"/>
      <c r="G3" s="305" t="s">
        <v>408</v>
      </c>
    </row>
    <row r="4" spans="1:12" ht="24.95" customHeight="1">
      <c r="A4" s="7"/>
      <c r="B4" s="796"/>
      <c r="C4" s="794" t="s">
        <v>75</v>
      </c>
      <c r="D4" s="794"/>
      <c r="E4" s="8"/>
      <c r="F4" s="795" t="s">
        <v>74</v>
      </c>
      <c r="G4" s="795"/>
    </row>
    <row r="5" spans="1:12" ht="24.95" customHeight="1">
      <c r="B5" s="797"/>
      <c r="C5" s="9" t="s">
        <v>76</v>
      </c>
      <c r="D5" s="9" t="s">
        <v>78</v>
      </c>
      <c r="E5" s="10"/>
      <c r="F5" s="9" t="s">
        <v>76</v>
      </c>
      <c r="G5" s="9" t="s">
        <v>73</v>
      </c>
    </row>
    <row r="6" spans="1:12" ht="24.95" customHeight="1">
      <c r="B6" s="797"/>
      <c r="C6" s="10" t="s">
        <v>77</v>
      </c>
      <c r="D6" s="10" t="s">
        <v>79</v>
      </c>
      <c r="E6" s="10"/>
      <c r="F6" s="10" t="s">
        <v>77</v>
      </c>
      <c r="G6" s="10" t="s">
        <v>3</v>
      </c>
    </row>
    <row r="7" spans="1:12" ht="24.95" customHeight="1">
      <c r="B7" s="797"/>
      <c r="C7" s="11"/>
      <c r="D7" s="11"/>
      <c r="E7" s="11"/>
      <c r="F7" s="12"/>
      <c r="G7" s="11" t="s">
        <v>275</v>
      </c>
    </row>
    <row r="8" spans="1:12" ht="24.95" customHeight="1">
      <c r="F8" s="13"/>
      <c r="G8" s="13"/>
    </row>
    <row r="9" spans="1:12" ht="24.95" customHeight="1">
      <c r="A9" s="793" t="s">
        <v>1</v>
      </c>
      <c r="B9" s="793"/>
      <c r="C9" s="282">
        <v>80720.040569999997</v>
      </c>
      <c r="D9" s="283">
        <v>100</v>
      </c>
      <c r="E9" s="284"/>
      <c r="F9" s="282">
        <v>49092.141739999999</v>
      </c>
      <c r="G9" s="332">
        <v>106.25944287244484</v>
      </c>
      <c r="H9" s="142"/>
      <c r="I9" s="182"/>
      <c r="J9" s="183"/>
    </row>
    <row r="10" spans="1:12" ht="24.95" customHeight="1">
      <c r="A10" s="3" t="s">
        <v>72</v>
      </c>
      <c r="C10" s="163">
        <v>4897.7457400000003</v>
      </c>
      <c r="D10" s="285">
        <v>6.067570959348938</v>
      </c>
      <c r="E10" s="284"/>
      <c r="F10" s="163">
        <v>2907.9994399999996</v>
      </c>
      <c r="G10" s="331">
        <v>101.89633103127704</v>
      </c>
      <c r="H10" s="142"/>
      <c r="I10" s="182"/>
      <c r="J10" s="183"/>
    </row>
    <row r="11" spans="1:12" ht="24.95" customHeight="1">
      <c r="A11" s="3" t="s">
        <v>71</v>
      </c>
      <c r="C11" s="163">
        <v>39481.229219999994</v>
      </c>
      <c r="D11" s="285">
        <v>48.911309931468729</v>
      </c>
      <c r="E11" s="284"/>
      <c r="F11" s="163">
        <v>25288.491020000005</v>
      </c>
      <c r="G11" s="331">
        <v>109.05391679395838</v>
      </c>
      <c r="H11" s="142"/>
      <c r="I11" s="182"/>
      <c r="J11" s="183"/>
    </row>
    <row r="12" spans="1:12" ht="24.95" customHeight="1">
      <c r="B12" s="184" t="s">
        <v>70</v>
      </c>
      <c r="C12" s="286">
        <v>35800.944859999989</v>
      </c>
      <c r="D12" s="287">
        <v>44.351990666993778</v>
      </c>
      <c r="E12" s="288"/>
      <c r="F12" s="286">
        <v>22985.730680000004</v>
      </c>
      <c r="G12" s="331">
        <v>109.22176147879769</v>
      </c>
      <c r="H12" s="142"/>
      <c r="I12" s="182"/>
      <c r="J12" s="183"/>
      <c r="K12" s="183"/>
    </row>
    <row r="13" spans="1:12" ht="24.95" customHeight="1">
      <c r="B13" s="184" t="s">
        <v>69</v>
      </c>
      <c r="C13" s="286">
        <v>3680.2843599999992</v>
      </c>
      <c r="D13" s="287">
        <v>4.5593192644749427</v>
      </c>
      <c r="E13" s="288"/>
      <c r="F13" s="286">
        <v>2302.7603399999998</v>
      </c>
      <c r="G13" s="331">
        <v>107.40636899114088</v>
      </c>
      <c r="H13" s="142"/>
      <c r="I13" s="182"/>
      <c r="J13" s="183"/>
      <c r="K13" s="183"/>
    </row>
    <row r="14" spans="1:12" ht="24.95" customHeight="1">
      <c r="A14" s="14" t="s">
        <v>68</v>
      </c>
      <c r="C14" s="163">
        <v>19147.649620000004</v>
      </c>
      <c r="D14" s="285">
        <v>23.721060451394674</v>
      </c>
      <c r="E14" s="284"/>
      <c r="F14" s="163">
        <v>10226.2875</v>
      </c>
      <c r="G14" s="331">
        <v>105.98106355074161</v>
      </c>
      <c r="H14" s="142"/>
      <c r="I14" s="182"/>
      <c r="J14" s="183"/>
      <c r="K14" s="290"/>
      <c r="L14" s="290"/>
    </row>
    <row r="15" spans="1:12" ht="24.95" customHeight="1">
      <c r="A15" s="3" t="s">
        <v>67</v>
      </c>
      <c r="C15" s="289">
        <v>17193.415989999998</v>
      </c>
      <c r="D15" s="285">
        <v>21.300058657787662</v>
      </c>
      <c r="E15" s="284"/>
      <c r="F15" s="163">
        <v>10669.36378</v>
      </c>
      <c r="G15" s="331">
        <v>101.5333341265523</v>
      </c>
      <c r="H15" s="142"/>
      <c r="I15" s="182"/>
      <c r="J15" s="183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73"/>
  <sheetViews>
    <sheetView workbookViewId="0">
      <selection activeCell="E5" sqref="E5:F5"/>
    </sheetView>
  </sheetViews>
  <sheetFormatPr defaultColWidth="7.875" defaultRowHeight="15.75"/>
  <cols>
    <col min="1" max="1" width="1.75" style="59" customWidth="1"/>
    <col min="2" max="2" width="32.625" style="59" customWidth="1"/>
    <col min="3" max="3" width="12" style="59" customWidth="1"/>
    <col min="4" max="4" width="11.75" style="59" customWidth="1"/>
    <col min="5" max="5" width="12.25" style="59" customWidth="1"/>
    <col min="6" max="6" width="12.875" style="59" customWidth="1"/>
    <col min="7" max="7" width="7.875" style="59"/>
    <col min="8" max="9" width="12.625" style="59" hidden="1" customWidth="1"/>
    <col min="10" max="10" width="7.875" style="59" hidden="1" customWidth="1"/>
    <col min="11" max="11" width="10.5" style="59" hidden="1" customWidth="1"/>
    <col min="12" max="12" width="8.875" style="59" bestFit="1" customWidth="1"/>
    <col min="13" max="13" width="9" style="59" bestFit="1" customWidth="1"/>
    <col min="14" max="14" width="8.875" style="59" bestFit="1" customWidth="1"/>
    <col min="15" max="16" width="7.875" style="59"/>
    <col min="17" max="18" width="8.875" style="59" bestFit="1" customWidth="1"/>
    <col min="19" max="16384" width="7.875" style="59"/>
  </cols>
  <sheetData>
    <row r="1" spans="1:18" ht="30" customHeight="1">
      <c r="A1" s="872" t="s">
        <v>463</v>
      </c>
      <c r="B1" s="872"/>
      <c r="C1" s="872"/>
      <c r="D1" s="872"/>
      <c r="E1" s="872"/>
      <c r="F1" s="872"/>
      <c r="G1" s="297"/>
    </row>
    <row r="2" spans="1:18" ht="20.100000000000001" customHeight="1">
      <c r="A2" s="876" t="s">
        <v>371</v>
      </c>
      <c r="B2" s="876"/>
      <c r="C2" s="876"/>
      <c r="D2" s="876"/>
      <c r="E2" s="876"/>
      <c r="F2" s="876"/>
      <c r="G2" s="298"/>
    </row>
    <row r="3" spans="1:18" ht="15" customHeight="1">
      <c r="A3" s="62"/>
      <c r="B3" s="62"/>
      <c r="C3" s="62"/>
      <c r="D3" s="62"/>
      <c r="E3" s="62"/>
    </row>
    <row r="4" spans="1:18" ht="15" customHeight="1">
      <c r="F4" s="104" t="s">
        <v>483</v>
      </c>
    </row>
    <row r="5" spans="1:18" ht="20.100000000000001" customHeight="1">
      <c r="A5" s="64"/>
      <c r="B5" s="64"/>
      <c r="C5" s="48" t="s">
        <v>2</v>
      </c>
      <c r="D5" s="48" t="s">
        <v>8</v>
      </c>
      <c r="E5" s="824" t="s">
        <v>89</v>
      </c>
      <c r="F5" s="875"/>
    </row>
    <row r="6" spans="1:18" ht="20.100000000000001" customHeight="1">
      <c r="C6" s="49" t="s">
        <v>31</v>
      </c>
      <c r="D6" s="49" t="s">
        <v>12</v>
      </c>
      <c r="E6" s="49" t="s">
        <v>29</v>
      </c>
      <c r="F6" s="49" t="s">
        <v>16</v>
      </c>
      <c r="M6" s="49"/>
      <c r="N6" s="49"/>
    </row>
    <row r="7" spans="1:18" ht="20.25" customHeight="1">
      <c r="C7" s="11" t="s">
        <v>309</v>
      </c>
      <c r="D7" s="11" t="s">
        <v>309</v>
      </c>
      <c r="E7" s="11" t="s">
        <v>309</v>
      </c>
      <c r="F7" s="11" t="s">
        <v>309</v>
      </c>
      <c r="H7" s="144" t="s">
        <v>136</v>
      </c>
      <c r="I7" s="144" t="s">
        <v>137</v>
      </c>
      <c r="K7" s="144" t="s">
        <v>149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67" t="s">
        <v>1</v>
      </c>
      <c r="B9" s="68"/>
      <c r="C9" s="217">
        <v>1339667</v>
      </c>
      <c r="D9" s="217">
        <v>2108380</v>
      </c>
      <c r="E9" s="219">
        <v>107.36222733584012</v>
      </c>
      <c r="F9" s="219">
        <v>113.94776209747154</v>
      </c>
      <c r="G9" s="69"/>
      <c r="H9" s="146">
        <v>1247667.318338718</v>
      </c>
      <c r="I9" s="146">
        <v>1311740.0000000002</v>
      </c>
      <c r="J9" s="60"/>
      <c r="K9" s="146">
        <v>2648192</v>
      </c>
      <c r="M9" s="193"/>
      <c r="N9" s="193"/>
      <c r="Q9" s="145"/>
      <c r="R9" s="145"/>
    </row>
    <row r="10" spans="1:18" ht="24.95" customHeight="1">
      <c r="A10" s="91" t="s">
        <v>37</v>
      </c>
      <c r="B10" s="92"/>
      <c r="C10" s="217">
        <v>478673</v>
      </c>
      <c r="D10" s="217">
        <v>824640</v>
      </c>
      <c r="E10" s="219">
        <v>93.452855090119641</v>
      </c>
      <c r="F10" s="219">
        <v>100.93179295176292</v>
      </c>
      <c r="G10" s="93"/>
      <c r="H10" s="146">
        <v>929920.31833871803</v>
      </c>
      <c r="I10" s="146">
        <v>861921</v>
      </c>
      <c r="J10" s="60"/>
      <c r="K10" s="146">
        <v>1820340</v>
      </c>
      <c r="L10" s="145"/>
      <c r="M10" s="193"/>
      <c r="N10" s="193"/>
    </row>
    <row r="11" spans="1:18" ht="24.95" customHeight="1">
      <c r="A11" s="92"/>
      <c r="B11" s="101" t="s">
        <v>38</v>
      </c>
      <c r="C11" s="218">
        <v>361663</v>
      </c>
      <c r="D11" s="218">
        <v>376790</v>
      </c>
      <c r="E11" s="220">
        <v>76.228164098067651</v>
      </c>
      <c r="F11" s="220">
        <v>64.635378516400294</v>
      </c>
      <c r="G11" s="93"/>
      <c r="H11" s="145">
        <v>907256.86833871808</v>
      </c>
      <c r="I11" s="145">
        <v>838226</v>
      </c>
      <c r="J11" s="60"/>
      <c r="K11" s="145">
        <v>1801360</v>
      </c>
      <c r="M11" s="192"/>
      <c r="N11" s="192"/>
    </row>
    <row r="12" spans="1:18" ht="24.95" customHeight="1">
      <c r="A12" s="92"/>
      <c r="B12" s="102" t="s">
        <v>120</v>
      </c>
      <c r="C12" s="218">
        <v>76915</v>
      </c>
      <c r="D12" s="218">
        <v>245560</v>
      </c>
      <c r="E12" s="328">
        <v>94.898210980876001</v>
      </c>
      <c r="F12" s="328">
        <v>211.68965517241378</v>
      </c>
      <c r="G12" s="93"/>
      <c r="H12" s="145">
        <v>2200</v>
      </c>
      <c r="I12" s="145">
        <v>18600</v>
      </c>
      <c r="J12" s="60"/>
      <c r="K12" s="145">
        <v>2140</v>
      </c>
      <c r="M12" s="192"/>
      <c r="N12" s="192"/>
    </row>
    <row r="13" spans="1:18" ht="24.95" customHeight="1">
      <c r="A13" s="92"/>
      <c r="B13" s="103" t="s">
        <v>121</v>
      </c>
      <c r="C13" s="218">
        <v>23760</v>
      </c>
      <c r="D13" s="218">
        <v>65500</v>
      </c>
      <c r="E13" s="328">
        <v>1466.6666666666667</v>
      </c>
      <c r="F13" s="328">
        <v>564.65517241379314</v>
      </c>
      <c r="G13" s="93"/>
      <c r="H13" s="145">
        <v>13194.2</v>
      </c>
      <c r="I13" s="145">
        <v>13547</v>
      </c>
      <c r="J13" s="60"/>
      <c r="K13" s="145">
        <v>14000</v>
      </c>
      <c r="M13" s="192"/>
      <c r="N13" s="192"/>
    </row>
    <row r="14" spans="1:18" ht="24.95" customHeight="1">
      <c r="A14" s="92"/>
      <c r="B14" s="101" t="s">
        <v>122</v>
      </c>
      <c r="C14" s="218">
        <v>16250</v>
      </c>
      <c r="D14" s="218">
        <v>33700</v>
      </c>
      <c r="E14" s="328">
        <v>180.15521064301552</v>
      </c>
      <c r="F14" s="328">
        <v>50.867924528301884</v>
      </c>
      <c r="G14" s="93"/>
      <c r="H14" s="145">
        <v>9469.25</v>
      </c>
      <c r="I14" s="145">
        <v>10148</v>
      </c>
      <c r="J14" s="60"/>
      <c r="K14" s="145">
        <v>4980</v>
      </c>
      <c r="M14" s="192"/>
      <c r="N14" s="192"/>
    </row>
    <row r="15" spans="1:18" ht="24.95" customHeight="1">
      <c r="A15" s="92"/>
      <c r="B15" s="103" t="s">
        <v>123</v>
      </c>
      <c r="C15" s="218">
        <v>2520</v>
      </c>
      <c r="D15" s="218">
        <v>4000</v>
      </c>
      <c r="E15" s="328">
        <v>122.33009708737863</v>
      </c>
      <c r="F15" s="328">
        <v>121.95121951219514</v>
      </c>
      <c r="G15" s="73"/>
      <c r="H15" s="145">
        <v>0</v>
      </c>
      <c r="I15" s="145">
        <v>0</v>
      </c>
      <c r="J15" s="60"/>
      <c r="K15" s="151" t="s">
        <v>148</v>
      </c>
      <c r="M15" s="192"/>
      <c r="N15" s="192"/>
    </row>
    <row r="16" spans="1:18" ht="24.95" customHeight="1">
      <c r="A16" s="92"/>
      <c r="B16" s="101" t="s">
        <v>124</v>
      </c>
      <c r="C16" s="218">
        <v>74480</v>
      </c>
      <c r="D16" s="218">
        <v>344650</v>
      </c>
      <c r="E16" s="328">
        <v>297.20670391061452</v>
      </c>
      <c r="F16" s="328">
        <v>225.335076822491</v>
      </c>
      <c r="G16" s="73"/>
      <c r="H16" s="145">
        <v>0</v>
      </c>
      <c r="I16" s="145">
        <v>0</v>
      </c>
      <c r="J16" s="60"/>
      <c r="K16" s="151" t="s">
        <v>148</v>
      </c>
      <c r="M16" s="192"/>
      <c r="N16" s="192"/>
    </row>
    <row r="17" spans="1:14" ht="24.95" customHeight="1">
      <c r="A17" s="91" t="s">
        <v>39</v>
      </c>
      <c r="B17" s="94"/>
      <c r="C17" s="217">
        <v>623424</v>
      </c>
      <c r="D17" s="217">
        <v>545740</v>
      </c>
      <c r="E17" s="219">
        <v>97.270014770149928</v>
      </c>
      <c r="F17" s="219">
        <v>72.012086904314202</v>
      </c>
      <c r="G17" s="73"/>
      <c r="H17" s="146">
        <v>223665</v>
      </c>
      <c r="I17" s="146">
        <v>345065</v>
      </c>
      <c r="J17" s="60"/>
      <c r="K17" s="146">
        <v>633779</v>
      </c>
      <c r="M17" s="193"/>
      <c r="N17" s="193"/>
    </row>
    <row r="18" spans="1:14" ht="24.95" customHeight="1">
      <c r="A18" s="97"/>
      <c r="B18" s="94" t="s">
        <v>54</v>
      </c>
      <c r="C18" s="218">
        <v>349249</v>
      </c>
      <c r="D18" s="218">
        <v>283180</v>
      </c>
      <c r="E18" s="220">
        <v>54.49173498046288</v>
      </c>
      <c r="F18" s="220">
        <v>37.366479953024694</v>
      </c>
      <c r="G18" s="73"/>
      <c r="H18" s="145">
        <v>220915</v>
      </c>
      <c r="I18" s="145">
        <v>332430</v>
      </c>
      <c r="J18" s="60"/>
      <c r="K18" s="145">
        <v>633779</v>
      </c>
      <c r="M18" s="192"/>
      <c r="N18" s="192"/>
    </row>
    <row r="19" spans="1:14" ht="24.95" customHeight="1">
      <c r="A19" s="97"/>
      <c r="B19" s="102" t="s">
        <v>120</v>
      </c>
      <c r="C19" s="218">
        <v>349249</v>
      </c>
      <c r="D19" s="218">
        <v>283180</v>
      </c>
      <c r="E19" s="328">
        <v>770.79894063120719</v>
      </c>
      <c r="F19" s="328">
        <v>231.54538021259199</v>
      </c>
      <c r="G19" s="73"/>
      <c r="H19" s="145">
        <v>0</v>
      </c>
      <c r="I19" s="145">
        <v>2804</v>
      </c>
      <c r="J19" s="60"/>
      <c r="K19" s="151" t="s">
        <v>148</v>
      </c>
      <c r="M19" s="192"/>
      <c r="N19" s="192"/>
    </row>
    <row r="20" spans="1:14" ht="24.95" customHeight="1">
      <c r="A20" s="91"/>
      <c r="B20" s="101" t="s">
        <v>125</v>
      </c>
      <c r="C20" s="218">
        <v>274175</v>
      </c>
      <c r="D20" s="218">
        <v>262560</v>
      </c>
      <c r="E20" s="218" t="s">
        <v>458</v>
      </c>
      <c r="F20" s="218" t="s">
        <v>458</v>
      </c>
      <c r="G20" s="76"/>
      <c r="H20" s="145">
        <v>2750</v>
      </c>
      <c r="I20" s="145">
        <v>12635</v>
      </c>
      <c r="J20" s="60"/>
      <c r="K20" s="151" t="s">
        <v>148</v>
      </c>
      <c r="M20" s="192"/>
      <c r="N20" s="192"/>
    </row>
    <row r="21" spans="1:14" ht="24.95" customHeight="1">
      <c r="A21" s="91"/>
      <c r="B21" s="101" t="s">
        <v>124</v>
      </c>
      <c r="C21" s="218">
        <v>0</v>
      </c>
      <c r="D21" s="218">
        <v>0</v>
      </c>
      <c r="E21" s="218" t="s">
        <v>458</v>
      </c>
      <c r="F21" s="218" t="s">
        <v>458</v>
      </c>
      <c r="G21" s="73"/>
      <c r="H21" s="145">
        <v>0</v>
      </c>
      <c r="I21" s="145">
        <v>0</v>
      </c>
      <c r="J21" s="60"/>
      <c r="K21" s="151" t="s">
        <v>148</v>
      </c>
      <c r="M21" s="192"/>
      <c r="N21" s="192"/>
    </row>
    <row r="22" spans="1:14" ht="24.95" customHeight="1">
      <c r="A22" s="91" t="s">
        <v>40</v>
      </c>
      <c r="B22" s="94"/>
      <c r="C22" s="217">
        <v>237570</v>
      </c>
      <c r="D22" s="217">
        <v>738000</v>
      </c>
      <c r="E22" s="219">
        <v>250.94008788237281</v>
      </c>
      <c r="F22" s="219">
        <v>267.94272270469662</v>
      </c>
      <c r="G22" s="73"/>
      <c r="H22" s="146">
        <v>94082</v>
      </c>
      <c r="I22" s="146">
        <v>104754</v>
      </c>
      <c r="J22" s="60"/>
      <c r="K22" s="146">
        <v>194073</v>
      </c>
      <c r="M22" s="193"/>
      <c r="N22" s="193"/>
    </row>
    <row r="23" spans="1:14" ht="24.95" customHeight="1">
      <c r="A23" s="91"/>
      <c r="B23" s="94" t="s">
        <v>55</v>
      </c>
      <c r="C23" s="218">
        <v>237570</v>
      </c>
      <c r="D23" s="218">
        <v>738000</v>
      </c>
      <c r="E23" s="220">
        <v>250.94008788237281</v>
      </c>
      <c r="F23" s="220">
        <v>267.94272270469662</v>
      </c>
      <c r="G23" s="76"/>
      <c r="H23" s="145">
        <v>94082</v>
      </c>
      <c r="I23" s="145">
        <v>104754</v>
      </c>
      <c r="J23" s="60"/>
      <c r="K23" s="145">
        <v>187603</v>
      </c>
      <c r="M23" s="192"/>
      <c r="N23" s="192"/>
    </row>
    <row r="24" spans="1:14" ht="24.95" customHeight="1">
      <c r="A24" s="91"/>
      <c r="B24" s="102" t="s">
        <v>120</v>
      </c>
      <c r="C24" s="218">
        <v>161800</v>
      </c>
      <c r="D24" s="218">
        <v>263500</v>
      </c>
      <c r="E24" s="218">
        <v>343.5244161358811</v>
      </c>
      <c r="F24" s="218">
        <v>163.36019838809671</v>
      </c>
      <c r="G24" s="99"/>
      <c r="H24" s="145">
        <v>0</v>
      </c>
      <c r="I24" s="145">
        <v>5976</v>
      </c>
      <c r="J24" s="60"/>
      <c r="K24" s="151" t="s">
        <v>148</v>
      </c>
      <c r="M24" s="192"/>
      <c r="N24" s="192"/>
    </row>
    <row r="25" spans="1:14" ht="24.95" customHeight="1">
      <c r="A25" s="70"/>
      <c r="B25" s="101" t="s">
        <v>126</v>
      </c>
      <c r="C25" s="218">
        <v>0</v>
      </c>
      <c r="D25" s="218">
        <v>0</v>
      </c>
      <c r="E25" s="218" t="s">
        <v>458</v>
      </c>
      <c r="F25" s="218" t="s">
        <v>458</v>
      </c>
      <c r="G25" s="93"/>
      <c r="H25" s="145">
        <v>0</v>
      </c>
      <c r="I25" s="145">
        <v>0</v>
      </c>
      <c r="J25" s="60"/>
      <c r="K25" s="145">
        <v>6470</v>
      </c>
      <c r="M25" s="192"/>
      <c r="N25" s="192"/>
    </row>
    <row r="26" spans="1:14" ht="24.95" customHeight="1">
      <c r="A26" s="70"/>
      <c r="B26" s="101" t="s">
        <v>124</v>
      </c>
      <c r="C26" s="218">
        <v>0</v>
      </c>
      <c r="D26" s="218">
        <v>0</v>
      </c>
      <c r="E26" s="218" t="s">
        <v>458</v>
      </c>
      <c r="F26" s="218" t="s">
        <v>458</v>
      </c>
      <c r="G26" s="73"/>
      <c r="H26" s="145">
        <v>0</v>
      </c>
      <c r="I26" s="145">
        <v>0</v>
      </c>
      <c r="J26" s="60"/>
      <c r="K26" s="151" t="s">
        <v>148</v>
      </c>
      <c r="M26" s="192"/>
      <c r="N26" s="192"/>
    </row>
    <row r="27" spans="1:14" ht="24.95" customHeight="1">
      <c r="A27" s="70"/>
      <c r="B27" s="100"/>
      <c r="C27" s="95"/>
      <c r="D27" s="96"/>
      <c r="E27" s="147"/>
      <c r="F27" s="148"/>
      <c r="G27" s="73"/>
      <c r="H27" s="60"/>
      <c r="I27" s="60"/>
      <c r="J27" s="60"/>
    </row>
    <row r="28" spans="1:14" ht="20.100000000000001" customHeight="1">
      <c r="A28" s="87"/>
      <c r="B28" s="71"/>
      <c r="C28" s="86"/>
      <c r="D28" s="86"/>
      <c r="E28" s="147"/>
      <c r="F28" s="148"/>
      <c r="G28" s="73"/>
      <c r="H28" s="60"/>
      <c r="I28" s="60"/>
      <c r="J28" s="60"/>
    </row>
    <row r="29" spans="1:14" ht="20.100000000000001" customHeight="1">
      <c r="A29" s="87"/>
      <c r="C29" s="98"/>
      <c r="D29" s="98"/>
      <c r="E29" s="147"/>
      <c r="F29" s="148"/>
      <c r="G29" s="99"/>
      <c r="H29" s="60"/>
      <c r="I29" s="60"/>
      <c r="J29" s="60"/>
    </row>
    <row r="30" spans="1:14" ht="20.100000000000001" customHeight="1">
      <c r="A30" s="87"/>
      <c r="B30" s="71"/>
      <c r="C30" s="98"/>
      <c r="D30" s="98"/>
      <c r="E30" s="149"/>
      <c r="F30" s="149"/>
      <c r="G30" s="99"/>
      <c r="H30" s="60"/>
      <c r="I30" s="60"/>
      <c r="J30" s="60"/>
    </row>
    <row r="31" spans="1:14" ht="20.100000000000001" customHeight="1">
      <c r="A31" s="87"/>
      <c r="E31" s="149"/>
      <c r="F31" s="149"/>
      <c r="G31" s="99"/>
      <c r="H31" s="60"/>
      <c r="I31" s="60"/>
      <c r="J31" s="60"/>
    </row>
    <row r="32" spans="1:14" ht="20.100000000000001" customHeight="1">
      <c r="A32" s="87"/>
      <c r="E32" s="149"/>
      <c r="F32" s="149"/>
    </row>
    <row r="33" spans="1:7" ht="20.100000000000001" customHeight="1">
      <c r="A33" s="87"/>
      <c r="E33" s="149"/>
      <c r="F33" s="149"/>
    </row>
    <row r="34" spans="1:7" ht="20.100000000000001" customHeight="1">
      <c r="A34" s="87"/>
      <c r="E34" s="147"/>
      <c r="F34" s="148"/>
    </row>
    <row r="35" spans="1:7" ht="20.100000000000001" customHeight="1">
      <c r="A35" s="87"/>
      <c r="C35" s="98"/>
      <c r="D35" s="98"/>
      <c r="E35" s="147"/>
      <c r="F35" s="148"/>
    </row>
    <row r="36" spans="1:7" ht="20.100000000000001" customHeight="1">
      <c r="A36" s="87"/>
      <c r="C36" s="98"/>
      <c r="D36" s="98"/>
      <c r="E36" s="149"/>
      <c r="F36" s="149"/>
      <c r="G36" s="99"/>
    </row>
    <row r="37" spans="1:7" ht="20.100000000000001" customHeight="1">
      <c r="A37" s="87"/>
      <c r="B37" s="88"/>
      <c r="E37" s="147"/>
      <c r="F37" s="148"/>
      <c r="G37" s="99"/>
    </row>
    <row r="38" spans="1:7" ht="20.100000000000001" customHeight="1">
      <c r="A38" s="87"/>
      <c r="C38" s="98"/>
      <c r="D38" s="98"/>
      <c r="E38" s="149"/>
      <c r="F38" s="149"/>
    </row>
    <row r="39" spans="1:7" ht="20.100000000000001" customHeight="1">
      <c r="A39" s="87"/>
      <c r="B39" s="71"/>
      <c r="E39" s="147"/>
      <c r="F39" s="148"/>
      <c r="G39" s="99"/>
    </row>
    <row r="40" spans="1:7" ht="20.100000000000001" customHeight="1">
      <c r="A40" s="87"/>
      <c r="C40" s="98"/>
      <c r="D40" s="98"/>
      <c r="E40" s="149"/>
      <c r="F40" s="149"/>
    </row>
    <row r="41" spans="1:7" ht="20.100000000000001" customHeight="1">
      <c r="A41" s="87"/>
      <c r="B41" s="71"/>
      <c r="G41" s="99"/>
    </row>
    <row r="42" spans="1:7" ht="20.100000000000001" customHeight="1">
      <c r="A42" s="87"/>
    </row>
    <row r="43" spans="1:7" ht="20.100000000000001" customHeight="1">
      <c r="A43" s="87"/>
    </row>
    <row r="44" spans="1:7" ht="20.100000000000001" customHeight="1">
      <c r="A44" s="87"/>
    </row>
    <row r="45" spans="1:7" ht="20.100000000000001" customHeight="1">
      <c r="A45" s="87"/>
    </row>
    <row r="46" spans="1:7" ht="20.100000000000001" customHeight="1">
      <c r="A46" s="87"/>
    </row>
    <row r="47" spans="1:7" ht="20.100000000000001" customHeight="1">
      <c r="A47" s="87"/>
    </row>
    <row r="48" spans="1:7" ht="20.100000000000001" customHeight="1">
      <c r="A48" s="87"/>
    </row>
    <row r="49" spans="1:1" ht="20.100000000000001" customHeight="1">
      <c r="A49" s="87"/>
    </row>
    <row r="50" spans="1:1" ht="20.100000000000001" customHeight="1">
      <c r="A50" s="87"/>
    </row>
    <row r="51" spans="1:1" ht="20.100000000000001" customHeight="1">
      <c r="A51" s="87"/>
    </row>
    <row r="52" spans="1:1" ht="15.95" customHeight="1">
      <c r="A52" s="87"/>
    </row>
    <row r="53" spans="1:1" ht="15.95" customHeight="1">
      <c r="A53" s="87"/>
    </row>
    <row r="54" spans="1:1" ht="15.95" customHeight="1">
      <c r="A54" s="87"/>
    </row>
    <row r="55" spans="1:1" ht="15.95" customHeight="1">
      <c r="A55" s="87"/>
    </row>
    <row r="56" spans="1:1" ht="15.95" customHeight="1">
      <c r="A56" s="87"/>
    </row>
    <row r="57" spans="1:1" ht="15.95" customHeight="1">
      <c r="A57" s="87"/>
    </row>
    <row r="58" spans="1:1" ht="15.95" customHeight="1">
      <c r="A58" s="87"/>
    </row>
    <row r="59" spans="1:1" ht="15.95" customHeight="1">
      <c r="A59" s="87"/>
    </row>
    <row r="60" spans="1:1" ht="15.95" customHeight="1">
      <c r="A60" s="87"/>
    </row>
    <row r="61" spans="1:1" ht="15.95" customHeight="1">
      <c r="A61" s="87"/>
    </row>
    <row r="62" spans="1:1" ht="15.95" customHeight="1">
      <c r="A62" s="87"/>
    </row>
    <row r="63" spans="1:1" ht="15.95" customHeight="1">
      <c r="A63" s="87"/>
    </row>
    <row r="64" spans="1:1" ht="15.95" customHeight="1">
      <c r="A64" s="87"/>
    </row>
    <row r="65" spans="1:1" ht="15.95" customHeight="1">
      <c r="A65" s="87"/>
    </row>
    <row r="66" spans="1:1" ht="15.95" customHeight="1">
      <c r="A66" s="87"/>
    </row>
    <row r="67" spans="1:1" ht="15.95" customHeight="1">
      <c r="A67" s="87"/>
    </row>
    <row r="68" spans="1:1" ht="15.95" customHeight="1">
      <c r="A68" s="87"/>
    </row>
    <row r="69" spans="1:1" ht="15.95" customHeight="1">
      <c r="A69" s="87"/>
    </row>
    <row r="70" spans="1:1" ht="15.95" customHeight="1">
      <c r="A70" s="87"/>
    </row>
    <row r="71" spans="1:1" ht="15.95" customHeight="1">
      <c r="A71" s="87"/>
    </row>
    <row r="72" spans="1:1" ht="15.95" customHeight="1">
      <c r="A72" s="87"/>
    </row>
    <row r="73" spans="1:1" ht="15.95" customHeight="1">
      <c r="A73" s="87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90" firstPageNumber="19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24"/>
  <sheetViews>
    <sheetView workbookViewId="0">
      <selection activeCell="M17" sqref="M17"/>
    </sheetView>
  </sheetViews>
  <sheetFormatPr defaultColWidth="8" defaultRowHeight="12.75"/>
  <cols>
    <col min="1" max="1" width="33.125" style="440" customWidth="1"/>
    <col min="2" max="2" width="8.625" style="440" customWidth="1"/>
    <col min="3" max="5" width="9.625" style="440" customWidth="1"/>
    <col min="6" max="6" width="14.625" style="440" customWidth="1"/>
    <col min="7" max="8" width="8" style="440"/>
    <col min="9" max="9" width="3.5" style="440" customWidth="1"/>
    <col min="10" max="10" width="5.625" style="440" customWidth="1"/>
    <col min="11" max="16384" width="8" style="440"/>
  </cols>
  <sheetData>
    <row r="1" spans="1:11" ht="16.5">
      <c r="A1" s="877" t="s">
        <v>657</v>
      </c>
      <c r="B1" s="877"/>
      <c r="C1" s="877"/>
      <c r="D1" s="877"/>
      <c r="E1" s="877"/>
      <c r="F1" s="877"/>
    </row>
    <row r="2" spans="1:11" ht="15.75">
      <c r="A2" s="118"/>
      <c r="B2" s="441"/>
      <c r="C2" s="441"/>
      <c r="D2" s="441"/>
      <c r="E2" s="119"/>
      <c r="F2" s="120" t="s">
        <v>409</v>
      </c>
    </row>
    <row r="3" spans="1:11" ht="15.75">
      <c r="A3" s="442"/>
      <c r="B3" s="878" t="s">
        <v>616</v>
      </c>
      <c r="C3" s="878"/>
      <c r="D3" s="878"/>
      <c r="E3" s="878"/>
      <c r="F3" s="879" t="s">
        <v>377</v>
      </c>
    </row>
    <row r="4" spans="1:11" ht="31.5">
      <c r="A4" s="444"/>
      <c r="B4" s="445" t="s">
        <v>378</v>
      </c>
      <c r="C4" s="445" t="s">
        <v>617</v>
      </c>
      <c r="D4" s="445" t="s">
        <v>379</v>
      </c>
      <c r="E4" s="445" t="s">
        <v>618</v>
      </c>
      <c r="F4" s="880"/>
      <c r="G4" s="446"/>
    </row>
    <row r="5" spans="1:11" ht="15.75">
      <c r="A5" s="444" t="s">
        <v>13</v>
      </c>
      <c r="B5" s="447">
        <v>112.9589</v>
      </c>
      <c r="C5" s="447">
        <v>102.6904</v>
      </c>
      <c r="D5" s="447">
        <v>99.997699999999995</v>
      </c>
      <c r="E5" s="447">
        <v>100.75830000000001</v>
      </c>
      <c r="F5" s="448">
        <v>102.5733</v>
      </c>
      <c r="J5" s="449"/>
      <c r="K5" s="450"/>
    </row>
    <row r="6" spans="1:11" ht="15.75">
      <c r="A6" s="118" t="s">
        <v>380</v>
      </c>
      <c r="B6" s="451">
        <v>122.3686</v>
      </c>
      <c r="C6" s="451">
        <v>102.83750000000001</v>
      </c>
      <c r="D6" s="451">
        <v>103.548</v>
      </c>
      <c r="E6" s="451">
        <v>100.2073</v>
      </c>
      <c r="F6" s="452">
        <v>104.0204</v>
      </c>
      <c r="J6" s="453"/>
      <c r="K6" s="450"/>
    </row>
    <row r="7" spans="1:11" ht="15.75">
      <c r="A7" s="121" t="s">
        <v>381</v>
      </c>
      <c r="B7" s="454">
        <v>132.07140000000001</v>
      </c>
      <c r="C7" s="454">
        <v>113.3702</v>
      </c>
      <c r="D7" s="454">
        <v>99.132800000000003</v>
      </c>
      <c r="E7" s="454">
        <v>100.4358</v>
      </c>
      <c r="F7" s="455">
        <v>116.96510000000001</v>
      </c>
      <c r="J7" s="453"/>
      <c r="K7" s="450"/>
    </row>
    <row r="8" spans="1:11" ht="15.75">
      <c r="A8" s="456" t="s">
        <v>382</v>
      </c>
      <c r="B8" s="454">
        <v>118.64</v>
      </c>
      <c r="C8" s="454">
        <v>101.9945</v>
      </c>
      <c r="D8" s="454">
        <v>105.2276</v>
      </c>
      <c r="E8" s="454">
        <v>100.2311</v>
      </c>
      <c r="F8" s="455">
        <v>103.244</v>
      </c>
      <c r="J8" s="453"/>
      <c r="K8" s="450"/>
    </row>
    <row r="9" spans="1:11" ht="15.75">
      <c r="A9" s="456" t="s">
        <v>383</v>
      </c>
      <c r="B9" s="454">
        <v>131.4006</v>
      </c>
      <c r="C9" s="454">
        <v>100.35899999999999</v>
      </c>
      <c r="D9" s="454">
        <v>100.05670000000001</v>
      </c>
      <c r="E9" s="454">
        <v>100</v>
      </c>
      <c r="F9" s="455">
        <v>100.10469999999999</v>
      </c>
      <c r="J9" s="453"/>
      <c r="K9" s="450"/>
    </row>
    <row r="10" spans="1:11" ht="15.75">
      <c r="A10" s="118" t="s">
        <v>384</v>
      </c>
      <c r="B10" s="451">
        <v>117.4064</v>
      </c>
      <c r="C10" s="451">
        <v>101.9609</v>
      </c>
      <c r="D10" s="451">
        <v>101.24679999999999</v>
      </c>
      <c r="E10" s="451">
        <v>100.0046</v>
      </c>
      <c r="F10" s="452">
        <v>102.0959</v>
      </c>
      <c r="J10" s="457"/>
      <c r="K10" s="450"/>
    </row>
    <row r="11" spans="1:11" ht="15.75">
      <c r="A11" s="118" t="s">
        <v>385</v>
      </c>
      <c r="B11" s="451">
        <v>91.97</v>
      </c>
      <c r="C11" s="451">
        <v>92.458600000000004</v>
      </c>
      <c r="D11" s="451">
        <v>93.102500000000006</v>
      </c>
      <c r="E11" s="451">
        <v>99.770300000000006</v>
      </c>
      <c r="F11" s="452">
        <v>93.39</v>
      </c>
      <c r="H11" s="887"/>
      <c r="J11" s="453"/>
      <c r="K11" s="450"/>
    </row>
    <row r="12" spans="1:11" ht="15.75">
      <c r="A12" s="458" t="s">
        <v>386</v>
      </c>
      <c r="B12" s="451">
        <v>112.8865</v>
      </c>
      <c r="C12" s="451">
        <v>104.8381</v>
      </c>
      <c r="D12" s="451">
        <v>104.9534</v>
      </c>
      <c r="E12" s="451">
        <v>102.5219</v>
      </c>
      <c r="F12" s="452">
        <v>102.8415</v>
      </c>
      <c r="J12" s="457"/>
      <c r="K12" s="450"/>
    </row>
    <row r="13" spans="1:11" ht="15.75">
      <c r="A13" s="118" t="s">
        <v>387</v>
      </c>
      <c r="B13" s="451">
        <v>107.80759999999999</v>
      </c>
      <c r="C13" s="451">
        <v>101.5971</v>
      </c>
      <c r="D13" s="451">
        <v>101.45050000000001</v>
      </c>
      <c r="E13" s="451">
        <v>100.27509999999999</v>
      </c>
      <c r="F13" s="451">
        <v>101.6833</v>
      </c>
      <c r="J13" s="459"/>
      <c r="K13" s="450"/>
    </row>
    <row r="14" spans="1:11" ht="15.75">
      <c r="A14" s="118" t="s">
        <v>388</v>
      </c>
      <c r="B14" s="451">
        <v>111.8974</v>
      </c>
      <c r="C14" s="451">
        <v>105.92449999999999</v>
      </c>
      <c r="D14" s="451">
        <v>100.3753</v>
      </c>
      <c r="E14" s="451">
        <v>100.0801</v>
      </c>
      <c r="F14" s="452">
        <v>106.1353</v>
      </c>
      <c r="J14" s="453"/>
      <c r="K14" s="450"/>
    </row>
    <row r="15" spans="1:11" ht="15.75">
      <c r="A15" s="460" t="s">
        <v>389</v>
      </c>
      <c r="B15" s="454">
        <v>110.4997</v>
      </c>
      <c r="C15" s="454">
        <v>107.7775</v>
      </c>
      <c r="D15" s="454">
        <v>100</v>
      </c>
      <c r="E15" s="454">
        <v>100</v>
      </c>
      <c r="F15" s="455">
        <v>107.7775</v>
      </c>
      <c r="J15" s="453"/>
      <c r="K15" s="450"/>
    </row>
    <row r="16" spans="1:11" ht="15.75">
      <c r="A16" s="118" t="s">
        <v>390</v>
      </c>
      <c r="B16" s="451">
        <v>106.8082</v>
      </c>
      <c r="C16" s="451">
        <v>103.0098</v>
      </c>
      <c r="D16" s="451">
        <v>102.5192</v>
      </c>
      <c r="E16" s="451">
        <v>101.13720000000001</v>
      </c>
      <c r="F16" s="452">
        <v>101.83450000000001</v>
      </c>
      <c r="J16" s="459"/>
      <c r="K16" s="450"/>
    </row>
    <row r="17" spans="1:11" ht="15.75">
      <c r="A17" s="118" t="s">
        <v>391</v>
      </c>
      <c r="B17" s="451">
        <v>95.653199999999998</v>
      </c>
      <c r="C17" s="451">
        <v>99.450599999999994</v>
      </c>
      <c r="D17" s="451">
        <v>100.7706</v>
      </c>
      <c r="E17" s="451">
        <v>100.83069999999999</v>
      </c>
      <c r="F17" s="451">
        <v>97.4191</v>
      </c>
      <c r="J17" s="458"/>
      <c r="K17" s="461"/>
    </row>
    <row r="18" spans="1:11" ht="15.75">
      <c r="A18" s="118" t="s">
        <v>392</v>
      </c>
      <c r="B18" s="451">
        <v>127.01779999999999</v>
      </c>
      <c r="C18" s="451">
        <v>108.20310000000001</v>
      </c>
      <c r="D18" s="451">
        <v>73.100999999999999</v>
      </c>
      <c r="E18" s="451">
        <v>100.38500000000001</v>
      </c>
      <c r="F18" s="451">
        <v>105.8749</v>
      </c>
      <c r="J18" s="121"/>
      <c r="K18" s="462"/>
    </row>
    <row r="19" spans="1:11" ht="15.75">
      <c r="A19" s="460" t="s">
        <v>393</v>
      </c>
      <c r="B19" s="455">
        <v>126.8039</v>
      </c>
      <c r="C19" s="455">
        <v>108.9543</v>
      </c>
      <c r="D19" s="455">
        <v>69.227199999999996</v>
      </c>
      <c r="E19" s="455">
        <v>100</v>
      </c>
      <c r="F19" s="454">
        <v>106.47580000000001</v>
      </c>
      <c r="J19" s="118"/>
      <c r="K19" s="463"/>
    </row>
    <row r="20" spans="1:11" ht="15.75">
      <c r="A20" s="118" t="s">
        <v>394</v>
      </c>
      <c r="B20" s="452">
        <v>98.057699999999997</v>
      </c>
      <c r="C20" s="452">
        <v>101.84269999999999</v>
      </c>
      <c r="D20" s="452">
        <v>100.5775</v>
      </c>
      <c r="E20" s="452">
        <v>99.985200000000006</v>
      </c>
      <c r="F20" s="451">
        <v>102.1998</v>
      </c>
      <c r="J20" s="118"/>
      <c r="K20" s="463"/>
    </row>
    <row r="21" spans="1:11" ht="15.75">
      <c r="A21" s="458" t="s">
        <v>395</v>
      </c>
      <c r="B21" s="452">
        <v>119.56180000000001</v>
      </c>
      <c r="C21" s="452">
        <v>106.059</v>
      </c>
      <c r="D21" s="452">
        <v>105.19450000000001</v>
      </c>
      <c r="E21" s="452">
        <v>104.05670000000001</v>
      </c>
      <c r="F21" s="451">
        <v>106.2525</v>
      </c>
      <c r="J21" s="458"/>
      <c r="K21" s="463"/>
    </row>
    <row r="22" spans="1:11" ht="15.75">
      <c r="A22" s="444" t="s">
        <v>14</v>
      </c>
      <c r="B22" s="447">
        <v>198.38140000000001</v>
      </c>
      <c r="C22" s="447">
        <v>135.68020000000001</v>
      </c>
      <c r="D22" s="447">
        <v>121.9175</v>
      </c>
      <c r="E22" s="447">
        <v>100.8073</v>
      </c>
      <c r="F22" s="447">
        <v>128.76560000000001</v>
      </c>
    </row>
    <row r="23" spans="1:11" ht="15.75">
      <c r="A23" s="444" t="s">
        <v>15</v>
      </c>
      <c r="B23" s="447">
        <v>108.97790000000001</v>
      </c>
      <c r="C23" s="447">
        <v>108.2089</v>
      </c>
      <c r="D23" s="447">
        <v>104.7256</v>
      </c>
      <c r="E23" s="447">
        <v>99.9803</v>
      </c>
      <c r="F23" s="447">
        <v>106.56180000000001</v>
      </c>
      <c r="H23" s="887"/>
    </row>
    <row r="24" spans="1:11">
      <c r="A24" s="464"/>
    </row>
  </sheetData>
  <mergeCells count="3">
    <mergeCell ref="A1:F1"/>
    <mergeCell ref="B3:E3"/>
    <mergeCell ref="F3:F4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8"/>
  <sheetViews>
    <sheetView workbookViewId="0">
      <selection sqref="A1:D1"/>
    </sheetView>
  </sheetViews>
  <sheetFormatPr defaultRowHeight="15.75"/>
  <cols>
    <col min="1" max="1" width="38.375" customWidth="1"/>
  </cols>
  <sheetData>
    <row r="1" spans="1:4" ht="16.5">
      <c r="A1" s="877" t="s">
        <v>561</v>
      </c>
      <c r="B1" s="877"/>
      <c r="C1" s="877"/>
      <c r="D1" s="877"/>
    </row>
    <row r="2" spans="1:4">
      <c r="A2" s="118"/>
      <c r="B2" s="441"/>
      <c r="C2" s="119"/>
      <c r="D2" s="120" t="s">
        <v>409</v>
      </c>
    </row>
    <row r="3" spans="1:4">
      <c r="A3" s="442"/>
      <c r="B3" s="878" t="s">
        <v>562</v>
      </c>
      <c r="C3" s="878"/>
      <c r="D3" s="879" t="s">
        <v>377</v>
      </c>
    </row>
    <row r="4" spans="1:4" ht="31.5">
      <c r="A4" s="444"/>
      <c r="B4" s="445" t="s">
        <v>563</v>
      </c>
      <c r="C4" s="445" t="s">
        <v>564</v>
      </c>
      <c r="D4" s="880"/>
    </row>
    <row r="5" spans="1:4">
      <c r="A5" s="444" t="s">
        <v>565</v>
      </c>
      <c r="B5" s="686"/>
      <c r="C5" s="686"/>
      <c r="D5" s="687"/>
    </row>
    <row r="6" spans="1:4" ht="31.5">
      <c r="A6" s="688" t="s">
        <v>566</v>
      </c>
      <c r="B6" s="689">
        <v>116.8151</v>
      </c>
      <c r="C6" s="689">
        <v>103.8954</v>
      </c>
      <c r="D6" s="690">
        <v>112.48</v>
      </c>
    </row>
    <row r="7" spans="1:4">
      <c r="A7" s="691" t="s">
        <v>567</v>
      </c>
      <c r="B7" s="692">
        <v>117.92959999999999</v>
      </c>
      <c r="C7" s="692">
        <v>104.2008</v>
      </c>
      <c r="D7" s="693">
        <v>113.18</v>
      </c>
    </row>
    <row r="8" spans="1:4">
      <c r="A8" s="691" t="s">
        <v>568</v>
      </c>
      <c r="B8" s="692">
        <v>100.8433</v>
      </c>
      <c r="C8" s="692">
        <v>99.287700000000001</v>
      </c>
      <c r="D8" s="693">
        <v>104.78</v>
      </c>
    </row>
    <row r="9" spans="1:4">
      <c r="A9" s="694" t="s">
        <v>569</v>
      </c>
      <c r="B9" s="692">
        <v>105.25369999999999</v>
      </c>
      <c r="C9" s="692">
        <v>100.5228</v>
      </c>
      <c r="D9" s="693">
        <v>104.68</v>
      </c>
    </row>
    <row r="10" spans="1:4">
      <c r="A10" s="695" t="s">
        <v>570</v>
      </c>
      <c r="B10" s="689">
        <v>99.946200000000005</v>
      </c>
      <c r="C10" s="689">
        <v>99.898499999999999</v>
      </c>
      <c r="D10" s="690">
        <v>99.176699999999997</v>
      </c>
    </row>
    <row r="11" spans="1:4">
      <c r="A11" s="691" t="s">
        <v>571</v>
      </c>
      <c r="B11" s="692">
        <v>96.004300000000001</v>
      </c>
      <c r="C11" s="692">
        <v>99.531400000000005</v>
      </c>
      <c r="D11" s="693">
        <v>96.421000000000006</v>
      </c>
    </row>
    <row r="12" spans="1:4">
      <c r="A12" s="691" t="s">
        <v>572</v>
      </c>
      <c r="B12" s="692">
        <v>99.920100000000005</v>
      </c>
      <c r="C12" s="692">
        <v>99.894499999999994</v>
      </c>
      <c r="D12" s="693">
        <v>99.151700000000005</v>
      </c>
    </row>
    <row r="13" spans="1:4" ht="31.5">
      <c r="A13" s="696" t="s">
        <v>573</v>
      </c>
      <c r="B13" s="692">
        <v>104.3486</v>
      </c>
      <c r="C13" s="692">
        <v>101.2316</v>
      </c>
      <c r="D13" s="693">
        <v>104.1391</v>
      </c>
    </row>
    <row r="14" spans="1:4" ht="31.5">
      <c r="A14" s="691" t="s">
        <v>574</v>
      </c>
      <c r="B14" s="692">
        <v>104.50230000000001</v>
      </c>
      <c r="C14" s="692">
        <v>99.817599999999999</v>
      </c>
      <c r="D14" s="692">
        <v>103.2677</v>
      </c>
    </row>
    <row r="15" spans="1:4" ht="47.25">
      <c r="A15" s="688" t="s">
        <v>575</v>
      </c>
      <c r="B15" s="689"/>
      <c r="C15" s="689"/>
      <c r="D15" s="690"/>
    </row>
    <row r="16" spans="1:4" ht="47.25">
      <c r="A16" s="694" t="s">
        <v>576</v>
      </c>
      <c r="B16" s="697">
        <v>115.53530000000001</v>
      </c>
      <c r="C16" s="697">
        <v>104.79949999999999</v>
      </c>
      <c r="D16" s="698">
        <v>109.70699999999999</v>
      </c>
    </row>
    <row r="17" spans="1:4" ht="31.5">
      <c r="A17" s="691" t="s">
        <v>577</v>
      </c>
      <c r="B17" s="697">
        <v>99.908699999999996</v>
      </c>
      <c r="C17" s="697">
        <v>98.794899999999998</v>
      </c>
      <c r="D17" s="698">
        <v>101.07340000000001</v>
      </c>
    </row>
    <row r="18" spans="1:4" ht="31.5">
      <c r="A18" s="691" t="s">
        <v>578</v>
      </c>
      <c r="B18" s="697">
        <v>103.5089</v>
      </c>
      <c r="C18" s="697">
        <v>98.683300000000003</v>
      </c>
      <c r="D18" s="697">
        <v>100.7231</v>
      </c>
    </row>
  </sheetData>
  <mergeCells count="3">
    <mergeCell ref="A1:D1"/>
    <mergeCell ref="B3:C3"/>
    <mergeCell ref="D3: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6"/>
  <sheetViews>
    <sheetView tabSelected="1" workbookViewId="0">
      <selection activeCell="K11" sqref="K11"/>
    </sheetView>
  </sheetViews>
  <sheetFormatPr defaultColWidth="10.125" defaultRowHeight="15"/>
  <cols>
    <col min="1" max="1" width="27.375" style="744" customWidth="1"/>
    <col min="2" max="2" width="10.375" style="744" customWidth="1"/>
    <col min="3" max="3" width="12.875" style="744" customWidth="1"/>
    <col min="4" max="4" width="13.125" style="744" customWidth="1"/>
    <col min="5" max="5" width="13.5" style="744" customWidth="1"/>
    <col min="6" max="16384" width="10.125" style="744"/>
  </cols>
  <sheetData>
    <row r="1" spans="1:5" s="343" customFormat="1" ht="35.25" customHeight="1">
      <c r="A1" s="881" t="s">
        <v>658</v>
      </c>
      <c r="B1" s="881"/>
      <c r="C1" s="881"/>
      <c r="D1" s="881"/>
      <c r="E1" s="881"/>
    </row>
    <row r="2" spans="1:5" s="343" customFormat="1" ht="24.95" customHeight="1"/>
    <row r="3" spans="1:5" ht="32.25" customHeight="1">
      <c r="A3" s="743"/>
      <c r="B3" s="882" t="s">
        <v>341</v>
      </c>
      <c r="C3" s="882" t="s">
        <v>619</v>
      </c>
      <c r="D3" s="882" t="s">
        <v>620</v>
      </c>
      <c r="E3" s="882" t="s">
        <v>621</v>
      </c>
    </row>
    <row r="4" spans="1:5" ht="48.75" customHeight="1">
      <c r="B4" s="883"/>
      <c r="C4" s="883"/>
      <c r="D4" s="883"/>
      <c r="E4" s="883"/>
    </row>
    <row r="5" spans="1:5" ht="24.95" customHeight="1">
      <c r="A5" s="343" t="s">
        <v>27</v>
      </c>
      <c r="B5" s="344"/>
      <c r="C5" s="345"/>
      <c r="D5" s="345"/>
      <c r="E5" s="745"/>
    </row>
    <row r="6" spans="1:5" ht="24.95" customHeight="1">
      <c r="A6" s="344" t="s">
        <v>21</v>
      </c>
      <c r="B6" s="345" t="s">
        <v>22</v>
      </c>
      <c r="C6" s="746">
        <v>27</v>
      </c>
      <c r="D6" s="746">
        <v>180</v>
      </c>
      <c r="E6" s="746">
        <v>18</v>
      </c>
    </row>
    <row r="7" spans="1:5" ht="24.95" customHeight="1">
      <c r="A7" s="346" t="s">
        <v>19</v>
      </c>
      <c r="B7" s="345" t="s">
        <v>11</v>
      </c>
      <c r="C7" s="746">
        <v>25</v>
      </c>
      <c r="D7" s="746">
        <v>178</v>
      </c>
      <c r="E7" s="746">
        <v>16</v>
      </c>
    </row>
    <row r="8" spans="1:5" ht="24.95" customHeight="1">
      <c r="A8" s="346" t="s">
        <v>18</v>
      </c>
      <c r="B8" s="345" t="s">
        <v>11</v>
      </c>
      <c r="C8" s="746">
        <v>2</v>
      </c>
      <c r="D8" s="746">
        <v>2</v>
      </c>
      <c r="E8" s="746">
        <v>2</v>
      </c>
    </row>
    <row r="9" spans="1:5" ht="24.95" customHeight="1">
      <c r="A9" s="346" t="s">
        <v>47</v>
      </c>
      <c r="B9" s="345" t="s">
        <v>11</v>
      </c>
      <c r="C9" s="746"/>
      <c r="D9" s="746">
        <v>0</v>
      </c>
      <c r="E9" s="746">
        <v>0</v>
      </c>
    </row>
    <row r="10" spans="1:5" ht="24.95" customHeight="1">
      <c r="A10" s="344" t="s">
        <v>23</v>
      </c>
      <c r="B10" s="345" t="s">
        <v>24</v>
      </c>
      <c r="C10" s="747">
        <v>12</v>
      </c>
      <c r="D10" s="746">
        <v>79</v>
      </c>
      <c r="E10" s="746">
        <v>-11</v>
      </c>
    </row>
    <row r="11" spans="1:5" ht="24.95" customHeight="1">
      <c r="A11" s="346" t="s">
        <v>19</v>
      </c>
      <c r="B11" s="345" t="s">
        <v>11</v>
      </c>
      <c r="C11" s="747">
        <v>12</v>
      </c>
      <c r="D11" s="746">
        <v>79</v>
      </c>
      <c r="E11" s="746">
        <v>-11</v>
      </c>
    </row>
    <row r="12" spans="1:5" ht="24.95" customHeight="1">
      <c r="A12" s="346" t="s">
        <v>18</v>
      </c>
      <c r="B12" s="345" t="s">
        <v>11</v>
      </c>
      <c r="C12" s="746">
        <v>0</v>
      </c>
      <c r="D12" s="746">
        <v>0</v>
      </c>
      <c r="E12" s="746">
        <v>0</v>
      </c>
    </row>
    <row r="13" spans="1:5" ht="24.95" customHeight="1">
      <c r="A13" s="346" t="s">
        <v>47</v>
      </c>
      <c r="B13" s="345" t="s">
        <v>11</v>
      </c>
      <c r="C13" s="746">
        <v>0</v>
      </c>
      <c r="D13" s="746">
        <v>0</v>
      </c>
      <c r="E13" s="746">
        <v>0</v>
      </c>
    </row>
    <row r="14" spans="1:5" ht="24.95" customHeight="1">
      <c r="A14" s="344" t="s">
        <v>25</v>
      </c>
      <c r="B14" s="345" t="s">
        <v>24</v>
      </c>
      <c r="C14" s="747">
        <v>27</v>
      </c>
      <c r="D14" s="746">
        <v>147</v>
      </c>
      <c r="E14" s="746">
        <v>32</v>
      </c>
    </row>
    <row r="15" spans="1:5" ht="24.95" customHeight="1">
      <c r="A15" s="346" t="s">
        <v>19</v>
      </c>
      <c r="B15" s="345" t="s">
        <v>11</v>
      </c>
      <c r="C15" s="747">
        <v>21</v>
      </c>
      <c r="D15" s="746">
        <v>141</v>
      </c>
      <c r="E15" s="746">
        <v>26</v>
      </c>
    </row>
    <row r="16" spans="1:5" ht="24.95" customHeight="1">
      <c r="A16" s="346" t="s">
        <v>18</v>
      </c>
      <c r="B16" s="345" t="s">
        <v>11</v>
      </c>
      <c r="C16" s="746">
        <v>3</v>
      </c>
      <c r="D16" s="746">
        <v>3</v>
      </c>
      <c r="E16" s="746">
        <v>3</v>
      </c>
    </row>
    <row r="17" spans="1:5" ht="24.95" customHeight="1">
      <c r="A17" s="346" t="s">
        <v>47</v>
      </c>
      <c r="B17" s="345" t="s">
        <v>11</v>
      </c>
      <c r="C17" s="746">
        <v>0</v>
      </c>
      <c r="D17" s="746">
        <v>0</v>
      </c>
      <c r="E17" s="746">
        <v>0</v>
      </c>
    </row>
    <row r="18" spans="1:5" ht="24.95" customHeight="1">
      <c r="A18" s="343" t="s">
        <v>28</v>
      </c>
      <c r="B18" s="345"/>
      <c r="C18" s="747"/>
      <c r="D18" s="746"/>
      <c r="E18" s="746">
        <v>0</v>
      </c>
    </row>
    <row r="19" spans="1:5" ht="24.95" customHeight="1">
      <c r="A19" s="344" t="s">
        <v>26</v>
      </c>
      <c r="B19" s="345" t="s">
        <v>22</v>
      </c>
      <c r="C19" s="747">
        <v>7</v>
      </c>
      <c r="D19" s="746">
        <v>82</v>
      </c>
      <c r="E19" s="746">
        <v>22</v>
      </c>
    </row>
    <row r="20" spans="1:5" ht="24.95" customHeight="1">
      <c r="A20" s="344" t="s">
        <v>23</v>
      </c>
      <c r="B20" s="345" t="s">
        <v>24</v>
      </c>
      <c r="C20" s="746">
        <v>0</v>
      </c>
      <c r="D20" s="746">
        <v>3</v>
      </c>
      <c r="E20" s="746">
        <v>3</v>
      </c>
    </row>
    <row r="21" spans="1:5" ht="24.95" customHeight="1">
      <c r="A21" s="344" t="s">
        <v>25</v>
      </c>
      <c r="B21" s="345" t="s">
        <v>11</v>
      </c>
      <c r="C21" s="746">
        <v>1</v>
      </c>
      <c r="D21" s="746">
        <v>2</v>
      </c>
      <c r="E21" s="746">
        <v>2</v>
      </c>
    </row>
    <row r="22" spans="1:5" ht="24.95" customHeight="1">
      <c r="A22" s="344" t="s">
        <v>35</v>
      </c>
      <c r="B22" s="345" t="s">
        <v>48</v>
      </c>
      <c r="C22" s="746">
        <v>2.2999999999999998</v>
      </c>
      <c r="D22" s="748">
        <v>437.90000000000003</v>
      </c>
      <c r="E22" s="748">
        <v>435.40000000000003</v>
      </c>
    </row>
    <row r="23" spans="1:5" s="344" customFormat="1" ht="24.95" customHeight="1">
      <c r="A23" s="343" t="s">
        <v>271</v>
      </c>
      <c r="C23" s="748"/>
      <c r="D23" s="748"/>
      <c r="E23" s="748">
        <v>0</v>
      </c>
    </row>
    <row r="24" spans="1:5" s="344" customFormat="1" ht="26.25" customHeight="1">
      <c r="A24" s="344" t="s">
        <v>272</v>
      </c>
      <c r="B24" s="345" t="s">
        <v>22</v>
      </c>
      <c r="C24" s="746">
        <v>14</v>
      </c>
      <c r="D24" s="746">
        <v>599</v>
      </c>
      <c r="E24" s="746">
        <v>424</v>
      </c>
    </row>
    <row r="25" spans="1:5" s="344" customFormat="1" ht="26.25" customHeight="1">
      <c r="A25" s="344" t="s">
        <v>273</v>
      </c>
      <c r="B25" s="345" t="s">
        <v>22</v>
      </c>
      <c r="C25" s="746">
        <v>15</v>
      </c>
      <c r="D25" s="746">
        <v>561</v>
      </c>
      <c r="E25" s="746">
        <v>386</v>
      </c>
    </row>
    <row r="26" spans="1:5" s="344" customFormat="1" ht="26.25" customHeight="1">
      <c r="A26" s="344" t="s">
        <v>274</v>
      </c>
      <c r="B26" s="345" t="s">
        <v>48</v>
      </c>
      <c r="C26" s="748">
        <v>175.93</v>
      </c>
      <c r="D26" s="748">
        <v>5228.4000000000005</v>
      </c>
      <c r="E26" s="748">
        <v>2696.9000000000005</v>
      </c>
    </row>
    <row r="27" spans="1:5" s="344" customFormat="1" ht="15.75"/>
    <row r="28" spans="1:5" s="344" customFormat="1" ht="15.75"/>
    <row r="29" spans="1:5" s="344" customFormat="1" ht="15.75"/>
    <row r="30" spans="1:5" s="344" customFormat="1" ht="15.75"/>
    <row r="31" spans="1:5" s="344" customFormat="1" ht="15.75"/>
    <row r="32" spans="1:5" s="344" customFormat="1" ht="15.75"/>
    <row r="33" s="344" customFormat="1" ht="15.75"/>
    <row r="34" s="344" customFormat="1" ht="15.75"/>
    <row r="35" s="344" customFormat="1" ht="15.75"/>
    <row r="36" s="344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1"/>
  <sheetViews>
    <sheetView zoomScalePage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7" sqref="N7"/>
    </sheetView>
  </sheetViews>
  <sheetFormatPr defaultColWidth="10" defaultRowHeight="24.95" customHeight="1"/>
  <cols>
    <col min="1" max="1" width="38.75" style="15" customWidth="1"/>
    <col min="2" max="2" width="9" style="15" bestFit="1" customWidth="1"/>
    <col min="3" max="3" width="12.375" style="572" hidden="1" customWidth="1"/>
    <col min="4" max="4" width="13.25" style="568" hidden="1" customWidth="1"/>
    <col min="5" max="5" width="14.75" style="568" customWidth="1"/>
    <col min="6" max="6" width="10.625" style="573" customWidth="1"/>
    <col min="7" max="7" width="10" style="578"/>
    <col min="8" max="8" width="10" style="574"/>
    <col min="9" max="16384" width="10" style="15"/>
  </cols>
  <sheetData>
    <row r="1" spans="1:8" ht="24.95" customHeight="1">
      <c r="A1" s="800" t="s">
        <v>633</v>
      </c>
      <c r="B1" s="800"/>
      <c r="C1" s="800"/>
      <c r="D1" s="800"/>
      <c r="E1" s="800"/>
      <c r="F1" s="800"/>
      <c r="G1" s="800"/>
      <c r="H1" s="800"/>
    </row>
    <row r="2" spans="1:8" ht="24.95" customHeight="1">
      <c r="A2" s="16"/>
      <c r="B2" s="16"/>
      <c r="C2" s="570"/>
      <c r="D2" s="571"/>
      <c r="E2" s="571"/>
    </row>
    <row r="3" spans="1:8" ht="24.95" customHeight="1">
      <c r="A3" s="803"/>
      <c r="B3" s="801" t="s">
        <v>462</v>
      </c>
      <c r="C3" s="799">
        <v>2023</v>
      </c>
      <c r="D3" s="799"/>
      <c r="E3" s="798">
        <v>2024</v>
      </c>
      <c r="F3" s="798"/>
      <c r="G3" s="798" t="s">
        <v>340</v>
      </c>
      <c r="H3" s="798"/>
    </row>
    <row r="4" spans="1:8" ht="37.5" customHeight="1">
      <c r="A4" s="804"/>
      <c r="B4" s="802"/>
      <c r="C4" s="569" t="s">
        <v>583</v>
      </c>
      <c r="D4" s="565" t="s">
        <v>586</v>
      </c>
      <c r="E4" s="17" t="s">
        <v>583</v>
      </c>
      <c r="F4" s="567" t="s">
        <v>584</v>
      </c>
      <c r="G4" s="579" t="s">
        <v>583</v>
      </c>
      <c r="H4" s="580" t="s">
        <v>584</v>
      </c>
    </row>
    <row r="5" spans="1:8" s="701" customFormat="1" ht="31.5">
      <c r="A5" s="299" t="s">
        <v>585</v>
      </c>
      <c r="B5" s="699" t="s">
        <v>250</v>
      </c>
      <c r="C5" s="300"/>
      <c r="D5" s="700">
        <v>31348</v>
      </c>
      <c r="E5" s="750"/>
      <c r="F5" s="751">
        <v>30957.3</v>
      </c>
      <c r="G5" s="750"/>
      <c r="H5" s="752">
        <v>98.753668495597807</v>
      </c>
    </row>
    <row r="6" spans="1:8" s="707" customFormat="1" ht="33" customHeight="1">
      <c r="A6" s="703" t="s">
        <v>480</v>
      </c>
      <c r="B6" s="699" t="s">
        <v>250</v>
      </c>
      <c r="C6" s="719"/>
      <c r="D6" s="706">
        <v>23543.5</v>
      </c>
      <c r="E6" s="753">
        <v>0</v>
      </c>
      <c r="F6" s="754">
        <v>23307</v>
      </c>
      <c r="G6" s="753"/>
      <c r="H6" s="753">
        <v>98.995476458470492</v>
      </c>
    </row>
    <row r="7" spans="1:8" s="707" customFormat="1" ht="24.95" customHeight="1">
      <c r="A7" s="703" t="s">
        <v>481</v>
      </c>
      <c r="B7" s="302" t="s">
        <v>250</v>
      </c>
      <c r="C7" s="705"/>
      <c r="D7" s="706">
        <v>1590.1</v>
      </c>
      <c r="E7" s="223">
        <v>0</v>
      </c>
      <c r="F7" s="754">
        <v>1548.6</v>
      </c>
      <c r="G7" s="753"/>
      <c r="H7" s="753">
        <v>97.390101251493618</v>
      </c>
    </row>
    <row r="8" spans="1:8" s="707" customFormat="1" ht="24.95" customHeight="1">
      <c r="A8" s="703" t="s">
        <v>579</v>
      </c>
      <c r="B8" s="302" t="s">
        <v>250</v>
      </c>
      <c r="C8" s="705"/>
      <c r="D8" s="706">
        <v>174.9</v>
      </c>
      <c r="E8" s="223">
        <v>0</v>
      </c>
      <c r="F8" s="755">
        <v>140.4</v>
      </c>
      <c r="G8" s="753"/>
      <c r="H8" s="753">
        <v>80.274442538593476</v>
      </c>
    </row>
    <row r="9" spans="1:8" s="707" customFormat="1" ht="24.95" customHeight="1">
      <c r="A9" s="703" t="s">
        <v>580</v>
      </c>
      <c r="B9" s="302" t="s">
        <v>250</v>
      </c>
      <c r="C9" s="705"/>
      <c r="D9" s="706">
        <v>108.7</v>
      </c>
      <c r="E9" s="223">
        <v>0</v>
      </c>
      <c r="F9" s="754">
        <v>104.4</v>
      </c>
      <c r="G9" s="753"/>
      <c r="H9" s="753">
        <v>96.044158233670657</v>
      </c>
    </row>
    <row r="10" spans="1:8" s="707" customFormat="1" ht="24.95" customHeight="1">
      <c r="A10" s="703" t="s">
        <v>581</v>
      </c>
      <c r="B10" s="302" t="s">
        <v>250</v>
      </c>
      <c r="C10" s="705"/>
      <c r="D10" s="706">
        <v>523.1</v>
      </c>
      <c r="E10" s="223">
        <v>0</v>
      </c>
      <c r="F10" s="754">
        <v>509.5</v>
      </c>
      <c r="G10" s="753"/>
      <c r="H10" s="753">
        <v>97.400114700822016</v>
      </c>
    </row>
    <row r="11" spans="1:8" s="707" customFormat="1" ht="24.95" customHeight="1">
      <c r="A11" s="703" t="s">
        <v>482</v>
      </c>
      <c r="B11" s="302" t="s">
        <v>250</v>
      </c>
      <c r="C11" s="705"/>
      <c r="D11" s="706">
        <v>1994.7</v>
      </c>
      <c r="E11" s="223">
        <v>0</v>
      </c>
      <c r="F11" s="754">
        <v>2048.8000000000002</v>
      </c>
      <c r="G11" s="753"/>
      <c r="H11" s="753">
        <v>102.71218729633529</v>
      </c>
    </row>
    <row r="12" spans="1:8" s="701" customFormat="1" ht="24.95" customHeight="1">
      <c r="A12" s="703" t="s">
        <v>582</v>
      </c>
      <c r="B12" s="302" t="s">
        <v>250</v>
      </c>
      <c r="C12" s="705"/>
      <c r="D12" s="706">
        <v>3413</v>
      </c>
      <c r="E12" s="223">
        <v>0</v>
      </c>
      <c r="F12" s="754">
        <v>3298.6</v>
      </c>
      <c r="G12" s="753"/>
      <c r="H12" s="753">
        <v>96.648110167008497</v>
      </c>
    </row>
    <row r="13" spans="1:8" s="701" customFormat="1" ht="33.75" customHeight="1">
      <c r="A13" s="709" t="s">
        <v>644</v>
      </c>
      <c r="B13" s="710"/>
      <c r="C13" s="711"/>
      <c r="D13" s="704"/>
      <c r="E13" s="756"/>
      <c r="F13" s="756"/>
      <c r="G13" s="223"/>
      <c r="H13" s="223"/>
    </row>
    <row r="14" spans="1:8" s="701" customFormat="1" ht="38.25" customHeight="1">
      <c r="A14" s="709" t="s">
        <v>278</v>
      </c>
      <c r="B14" s="710" t="s">
        <v>138</v>
      </c>
      <c r="C14" s="727">
        <f>C17+C20+C24+C27</f>
        <v>10242.5</v>
      </c>
      <c r="D14" s="727">
        <v>77521.75</v>
      </c>
      <c r="E14" s="757">
        <f t="shared" ref="E14:F14" si="0">E17+E20+E24+E27</f>
        <v>10477.700000000001</v>
      </c>
      <c r="F14" s="757">
        <f t="shared" si="0"/>
        <v>79542.78</v>
      </c>
      <c r="G14" s="223">
        <f>E14/C14%</f>
        <v>102.29631437637296</v>
      </c>
      <c r="H14" s="223">
        <f>F14/D14%</f>
        <v>102.60704898947715</v>
      </c>
    </row>
    <row r="15" spans="1:8" s="707" customFormat="1" ht="24.95" customHeight="1">
      <c r="A15" s="712" t="s">
        <v>279</v>
      </c>
      <c r="B15" s="713">
        <v>0</v>
      </c>
      <c r="C15" s="725"/>
      <c r="D15" s="725"/>
      <c r="E15" s="758" t="s">
        <v>479</v>
      </c>
      <c r="F15" s="758"/>
      <c r="G15" s="759" t="s">
        <v>458</v>
      </c>
      <c r="H15" s="759" t="s">
        <v>458</v>
      </c>
    </row>
    <row r="16" spans="1:8" s="707" customFormat="1" ht="24.95" customHeight="1">
      <c r="A16" s="714" t="s">
        <v>280</v>
      </c>
      <c r="B16" s="304" t="s">
        <v>251</v>
      </c>
      <c r="C16" s="706"/>
      <c r="D16" s="706">
        <v>16480</v>
      </c>
      <c r="E16" s="754"/>
      <c r="F16" s="754">
        <v>15680</v>
      </c>
      <c r="G16" s="753"/>
      <c r="H16" s="753">
        <v>95.145631067961162</v>
      </c>
    </row>
    <row r="17" spans="1:10" s="707" customFormat="1" ht="24.95" customHeight="1">
      <c r="A17" s="714" t="s">
        <v>281</v>
      </c>
      <c r="B17" s="304" t="s">
        <v>138</v>
      </c>
      <c r="C17" s="731">
        <v>117</v>
      </c>
      <c r="D17" s="706">
        <v>786.5</v>
      </c>
      <c r="E17" s="754">
        <v>115</v>
      </c>
      <c r="F17" s="754">
        <v>767.59999999999991</v>
      </c>
      <c r="G17" s="753">
        <v>98.290598290598282</v>
      </c>
      <c r="H17" s="753">
        <v>97.596948506039411</v>
      </c>
      <c r="J17" s="708" t="e">
        <f>#REF!/#REF!%-100</f>
        <v>#REF!</v>
      </c>
    </row>
    <row r="18" spans="1:10" s="707" customFormat="1" ht="24.95" customHeight="1">
      <c r="A18" s="709" t="s">
        <v>282</v>
      </c>
      <c r="B18" s="304">
        <v>0</v>
      </c>
      <c r="C18" s="731"/>
      <c r="D18" s="706"/>
      <c r="E18" s="754"/>
      <c r="F18" s="754"/>
      <c r="G18" s="753" t="s">
        <v>458</v>
      </c>
      <c r="H18" s="753" t="s">
        <v>458</v>
      </c>
    </row>
    <row r="19" spans="1:10" s="707" customFormat="1" ht="24.95" customHeight="1">
      <c r="A19" s="715" t="s">
        <v>283</v>
      </c>
      <c r="B19" s="716" t="s">
        <v>251</v>
      </c>
      <c r="C19" s="725"/>
      <c r="D19" s="725">
        <v>92000</v>
      </c>
      <c r="E19" s="758"/>
      <c r="F19" s="758">
        <v>87900</v>
      </c>
      <c r="G19" s="759"/>
      <c r="H19" s="759">
        <v>95.543478260869563</v>
      </c>
    </row>
    <row r="20" spans="1:10" s="707" customFormat="1" ht="24.95" customHeight="1">
      <c r="A20" s="714" t="s">
        <v>281</v>
      </c>
      <c r="B20" s="304" t="s">
        <v>138</v>
      </c>
      <c r="C20" s="731">
        <v>462.6</v>
      </c>
      <c r="D20" s="706">
        <v>3144.37</v>
      </c>
      <c r="E20" s="754">
        <v>447.7</v>
      </c>
      <c r="F20" s="754">
        <v>3038.7</v>
      </c>
      <c r="G20" s="753">
        <v>96.779074794638987</v>
      </c>
      <c r="H20" s="753">
        <v>96.63939040252896</v>
      </c>
    </row>
    <row r="21" spans="1:10" s="707" customFormat="1" ht="24.95" customHeight="1">
      <c r="A21" s="714" t="s">
        <v>284</v>
      </c>
      <c r="B21" s="304" t="s">
        <v>138</v>
      </c>
      <c r="C21" s="731">
        <v>4700</v>
      </c>
      <c r="D21" s="706">
        <v>34994.49</v>
      </c>
      <c r="E21" s="754">
        <v>4830</v>
      </c>
      <c r="F21" s="754">
        <v>36060</v>
      </c>
      <c r="G21" s="753">
        <v>102.76595744680851</v>
      </c>
      <c r="H21" s="753">
        <v>103.04479362322469</v>
      </c>
    </row>
    <row r="22" spans="1:10" s="707" customFormat="1" ht="24.95" customHeight="1">
      <c r="A22" s="712" t="s">
        <v>285</v>
      </c>
      <c r="B22" s="713">
        <v>0</v>
      </c>
      <c r="C22" s="725"/>
      <c r="D22" s="725"/>
      <c r="E22" s="758"/>
      <c r="F22" s="758"/>
      <c r="G22" s="759" t="s">
        <v>458</v>
      </c>
      <c r="H22" s="759" t="s">
        <v>458</v>
      </c>
    </row>
    <row r="23" spans="1:10" s="707" customFormat="1" ht="30.75" customHeight="1">
      <c r="A23" s="715" t="s">
        <v>283</v>
      </c>
      <c r="B23" s="717" t="s">
        <v>251</v>
      </c>
      <c r="C23" s="706"/>
      <c r="D23" s="706">
        <v>482500</v>
      </c>
      <c r="E23" s="754"/>
      <c r="F23" s="754">
        <v>485600</v>
      </c>
      <c r="G23" s="753"/>
      <c r="H23" s="753">
        <v>100.64248704663213</v>
      </c>
    </row>
    <row r="24" spans="1:10" s="707" customFormat="1" ht="15.75">
      <c r="A24" s="718" t="s">
        <v>252</v>
      </c>
      <c r="B24" s="717" t="s">
        <v>138</v>
      </c>
      <c r="C24" s="728">
        <v>6622.9</v>
      </c>
      <c r="D24" s="706">
        <v>49585.5</v>
      </c>
      <c r="E24" s="758">
        <v>6885</v>
      </c>
      <c r="F24" s="754">
        <v>52574.520000000004</v>
      </c>
      <c r="G24" s="759">
        <v>103.9574808618581</v>
      </c>
      <c r="H24" s="753">
        <v>106.02801222131471</v>
      </c>
      <c r="I24" s="708"/>
    </row>
    <row r="25" spans="1:10" s="707" customFormat="1" ht="31.5" customHeight="1">
      <c r="A25" s="712" t="s">
        <v>286</v>
      </c>
      <c r="B25" s="717">
        <v>0</v>
      </c>
      <c r="C25" s="728"/>
      <c r="D25" s="706"/>
      <c r="E25" s="754"/>
      <c r="F25" s="754"/>
      <c r="G25" s="753" t="s">
        <v>458</v>
      </c>
      <c r="H25" s="753" t="s">
        <v>458</v>
      </c>
    </row>
    <row r="26" spans="1:10" s="707" customFormat="1" ht="15.75">
      <c r="A26" s="715" t="s">
        <v>280</v>
      </c>
      <c r="B26" s="717" t="s">
        <v>253</v>
      </c>
      <c r="C26" s="728"/>
      <c r="D26" s="728">
        <v>11800</v>
      </c>
      <c r="E26" s="754"/>
      <c r="F26" s="754">
        <v>11850</v>
      </c>
      <c r="G26" s="753"/>
      <c r="H26" s="753">
        <v>100.42372881355932</v>
      </c>
    </row>
    <row r="27" spans="1:10" s="707" customFormat="1" ht="15.75">
      <c r="A27" s="720" t="s">
        <v>287</v>
      </c>
      <c r="B27" s="717" t="s">
        <v>138</v>
      </c>
      <c r="C27" s="728">
        <v>3040</v>
      </c>
      <c r="D27" s="725">
        <v>24005.379999999997</v>
      </c>
      <c r="E27" s="758">
        <v>3030</v>
      </c>
      <c r="F27" s="758">
        <v>23161.96</v>
      </c>
      <c r="G27" s="759">
        <v>99.671052631578945</v>
      </c>
      <c r="H27" s="759">
        <v>96.48653760115441</v>
      </c>
    </row>
    <row r="28" spans="1:10" s="707" customFormat="1" ht="24.95" customHeight="1">
      <c r="A28" s="720" t="s">
        <v>288</v>
      </c>
      <c r="B28" s="717" t="s">
        <v>254</v>
      </c>
      <c r="C28" s="728">
        <v>58150</v>
      </c>
      <c r="D28" s="725">
        <v>428313.47</v>
      </c>
      <c r="E28" s="758">
        <v>61300</v>
      </c>
      <c r="F28" s="758">
        <v>459677.48</v>
      </c>
      <c r="G28" s="759">
        <v>105.41702493551162</v>
      </c>
      <c r="H28" s="759">
        <v>107.3226765434204</v>
      </c>
    </row>
    <row r="29" spans="1:10" s="701" customFormat="1" ht="15.75">
      <c r="A29" s="721" t="s">
        <v>645</v>
      </c>
      <c r="B29" s="722"/>
      <c r="C29" s="732"/>
      <c r="D29" s="729"/>
      <c r="E29" s="760"/>
      <c r="F29" s="760"/>
      <c r="G29" s="761"/>
      <c r="H29" s="761"/>
    </row>
    <row r="30" spans="1:10" s="707" customFormat="1" ht="15.75">
      <c r="A30" s="718" t="s">
        <v>289</v>
      </c>
      <c r="B30" s="723" t="s">
        <v>250</v>
      </c>
      <c r="C30" s="725">
        <v>71.5</v>
      </c>
      <c r="D30" s="725">
        <v>562.8599999999999</v>
      </c>
      <c r="E30" s="758">
        <v>55.3</v>
      </c>
      <c r="F30" s="758">
        <v>525.20999999999992</v>
      </c>
      <c r="G30" s="759">
        <v>77.342657342657333</v>
      </c>
      <c r="H30" s="759">
        <v>93.310947660164175</v>
      </c>
      <c r="I30" s="708"/>
    </row>
    <row r="31" spans="1:10" s="707" customFormat="1" ht="15.75">
      <c r="A31" s="715" t="s">
        <v>290</v>
      </c>
      <c r="B31" s="723" t="s">
        <v>291</v>
      </c>
      <c r="C31" s="725">
        <v>4160</v>
      </c>
      <c r="D31" s="725">
        <v>26114</v>
      </c>
      <c r="E31" s="758">
        <v>4444</v>
      </c>
      <c r="F31" s="758">
        <v>27175.141960000001</v>
      </c>
      <c r="G31" s="759">
        <v>106.82692307692308</v>
      </c>
      <c r="H31" s="759">
        <v>104.06349835337367</v>
      </c>
    </row>
    <row r="32" spans="1:10" s="707" customFormat="1" ht="24.95" customHeight="1">
      <c r="A32" s="720" t="s">
        <v>292</v>
      </c>
      <c r="B32" s="723" t="s">
        <v>293</v>
      </c>
      <c r="C32" s="725">
        <v>4214</v>
      </c>
      <c r="D32" s="725">
        <v>28416</v>
      </c>
      <c r="E32" s="758">
        <v>4165</v>
      </c>
      <c r="F32" s="758">
        <v>28931.379999999997</v>
      </c>
      <c r="G32" s="759">
        <v>98.837209302325576</v>
      </c>
      <c r="H32" s="759">
        <v>101.81369650900901</v>
      </c>
    </row>
    <row r="33" spans="1:9" s="701" customFormat="1" ht="31.5">
      <c r="A33" s="721" t="s">
        <v>646</v>
      </c>
      <c r="B33" s="724" t="s">
        <v>138</v>
      </c>
      <c r="C33" s="729">
        <f>C34+C38</f>
        <v>1729.25</v>
      </c>
      <c r="D33" s="729">
        <v>13337.85</v>
      </c>
      <c r="E33" s="764">
        <f t="shared" ref="E33:F33" si="1">E34+E38</f>
        <v>1791.63</v>
      </c>
      <c r="F33" s="764">
        <f t="shared" si="1"/>
        <v>13773.652700000001</v>
      </c>
      <c r="G33" s="764">
        <f>E33/C33%</f>
        <v>103.60734422437473</v>
      </c>
      <c r="H33" s="764">
        <f>F33/D33%</f>
        <v>103.26741341370611</v>
      </c>
      <c r="I33" s="702"/>
    </row>
    <row r="34" spans="1:9" s="707" customFormat="1" ht="24.95" customHeight="1">
      <c r="A34" s="720" t="s">
        <v>294</v>
      </c>
      <c r="B34" s="723" t="s">
        <v>11</v>
      </c>
      <c r="C34" s="725">
        <v>179.75</v>
      </c>
      <c r="D34" s="725">
        <v>990.25</v>
      </c>
      <c r="E34" s="758">
        <v>185.21</v>
      </c>
      <c r="F34" s="884">
        <v>999.59</v>
      </c>
      <c r="G34" s="759">
        <v>103.03755215577191</v>
      </c>
      <c r="H34" s="759">
        <v>100.9431961625852</v>
      </c>
      <c r="I34" s="708"/>
    </row>
    <row r="35" spans="1:9" s="707" customFormat="1" ht="24.95" customHeight="1">
      <c r="A35" s="715" t="s">
        <v>295</v>
      </c>
      <c r="B35" s="723" t="s">
        <v>11</v>
      </c>
      <c r="C35" s="725">
        <v>79.5</v>
      </c>
      <c r="D35" s="725">
        <v>250.35</v>
      </c>
      <c r="E35" s="758">
        <v>83.86</v>
      </c>
      <c r="F35" s="758">
        <v>256.20999999999998</v>
      </c>
      <c r="G35" s="759">
        <v>105.48427672955975</v>
      </c>
      <c r="H35" s="759">
        <v>102.34072298781705</v>
      </c>
    </row>
    <row r="36" spans="1:9" s="707" customFormat="1" ht="24.95" customHeight="1">
      <c r="A36" s="720" t="s">
        <v>296</v>
      </c>
      <c r="B36" s="723" t="s">
        <v>11</v>
      </c>
      <c r="C36" s="725">
        <v>2.25</v>
      </c>
      <c r="D36" s="725">
        <v>39.75</v>
      </c>
      <c r="E36" s="758">
        <v>2.23</v>
      </c>
      <c r="F36" s="758">
        <v>39.51</v>
      </c>
      <c r="G36" s="759">
        <v>99.1111111111111</v>
      </c>
      <c r="H36" s="759">
        <v>99.396226415094333</v>
      </c>
    </row>
    <row r="37" spans="1:9" s="707" customFormat="1" ht="24.95" customHeight="1">
      <c r="A37" s="720" t="s">
        <v>297</v>
      </c>
      <c r="B37" s="723" t="s">
        <v>11</v>
      </c>
      <c r="C37" s="725">
        <v>98</v>
      </c>
      <c r="D37" s="725">
        <v>700.15</v>
      </c>
      <c r="E37" s="758">
        <v>99.12</v>
      </c>
      <c r="F37" s="758">
        <v>703.87</v>
      </c>
      <c r="G37" s="759">
        <v>101.14285714285715</v>
      </c>
      <c r="H37" s="759">
        <v>100.53131471827466</v>
      </c>
    </row>
    <row r="38" spans="1:9" s="707" customFormat="1" ht="24.95" customHeight="1">
      <c r="A38" s="720" t="s">
        <v>298</v>
      </c>
      <c r="B38" s="723" t="s">
        <v>11</v>
      </c>
      <c r="C38" s="725">
        <v>1549.5</v>
      </c>
      <c r="D38" s="725">
        <v>12347.6</v>
      </c>
      <c r="E38" s="758">
        <v>1606.42</v>
      </c>
      <c r="F38" s="758">
        <v>12774.0627</v>
      </c>
      <c r="G38" s="762">
        <v>103.67344304614392</v>
      </c>
      <c r="H38" s="762">
        <v>103.45381045709287</v>
      </c>
      <c r="I38" s="708"/>
    </row>
    <row r="39" spans="1:9" s="707" customFormat="1" ht="24.95" customHeight="1">
      <c r="A39" s="720" t="s">
        <v>295</v>
      </c>
      <c r="B39" s="726" t="s">
        <v>11</v>
      </c>
      <c r="C39" s="730">
        <v>1538.5</v>
      </c>
      <c r="D39" s="730">
        <v>12322.2</v>
      </c>
      <c r="E39" s="763">
        <v>1595.22</v>
      </c>
      <c r="F39" s="763">
        <v>12747.0427</v>
      </c>
      <c r="G39" s="762">
        <v>103.68670783230421</v>
      </c>
      <c r="H39" s="762">
        <v>103.44778286344972</v>
      </c>
    </row>
    <row r="40" spans="1:9" s="707" customFormat="1" ht="24.95" customHeight="1">
      <c r="A40" s="720" t="s">
        <v>296</v>
      </c>
      <c r="B40" s="726" t="s">
        <v>11</v>
      </c>
      <c r="C40" s="730">
        <v>0</v>
      </c>
      <c r="D40" s="730">
        <v>1.4</v>
      </c>
      <c r="E40" s="763">
        <v>0</v>
      </c>
      <c r="F40" s="763">
        <v>1.5</v>
      </c>
      <c r="G40" s="762"/>
      <c r="H40" s="762">
        <v>107.14285714285714</v>
      </c>
    </row>
    <row r="41" spans="1:9" s="707" customFormat="1" ht="24.95" customHeight="1">
      <c r="A41" s="707" t="s">
        <v>297</v>
      </c>
      <c r="B41" s="726" t="s">
        <v>11</v>
      </c>
      <c r="C41" s="730">
        <v>11</v>
      </c>
      <c r="D41" s="730">
        <v>24</v>
      </c>
      <c r="E41" s="763">
        <v>11.2</v>
      </c>
      <c r="F41" s="763">
        <v>25.52</v>
      </c>
      <c r="G41" s="762">
        <v>101.81818181818181</v>
      </c>
      <c r="H41" s="762">
        <v>106.33333333333333</v>
      </c>
    </row>
  </sheetData>
  <mergeCells count="6">
    <mergeCell ref="G3:H3"/>
    <mergeCell ref="C3:D3"/>
    <mergeCell ref="E3:F3"/>
    <mergeCell ref="A1:H1"/>
    <mergeCell ref="B3:B4"/>
    <mergeCell ref="A3:A4"/>
  </mergeCells>
  <pageMargins left="1.1811023622047245" right="0.78740157480314965" top="0.78740157480314965" bottom="0.78740157480314965" header="0" footer="0"/>
  <pageSetup paperSize="9" scale="81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"/>
  <sheetViews>
    <sheetView workbookViewId="0">
      <selection activeCell="N9" sqref="N9"/>
    </sheetView>
  </sheetViews>
  <sheetFormatPr defaultColWidth="9" defaultRowHeight="24.95" customHeight="1"/>
  <cols>
    <col min="1" max="1" width="32.25" style="15" customWidth="1"/>
    <col min="2" max="2" width="10.375" style="15" bestFit="1" customWidth="1"/>
    <col min="3" max="3" width="8.875" style="15" bestFit="1" customWidth="1"/>
    <col min="4" max="4" width="9" style="15" customWidth="1"/>
    <col min="5" max="7" width="8.125" style="15" customWidth="1"/>
    <col min="8" max="16384" width="9" style="15"/>
  </cols>
  <sheetData>
    <row r="1" spans="1:11" ht="24.95" customHeight="1">
      <c r="A1" s="806" t="s">
        <v>355</v>
      </c>
      <c r="B1" s="806"/>
      <c r="C1" s="806"/>
      <c r="D1" s="806"/>
      <c r="E1" s="806"/>
      <c r="F1" s="806"/>
      <c r="G1" s="806"/>
    </row>
    <row r="3" spans="1:11" s="21" customFormat="1" ht="24.95" customHeight="1">
      <c r="A3" s="807"/>
      <c r="B3" s="9" t="s">
        <v>80</v>
      </c>
      <c r="C3" s="9" t="s">
        <v>81</v>
      </c>
      <c r="D3" s="9" t="s">
        <v>81</v>
      </c>
      <c r="E3" s="796" t="s">
        <v>82</v>
      </c>
      <c r="F3" s="796"/>
      <c r="G3" s="796"/>
    </row>
    <row r="4" spans="1:11" s="21" customFormat="1" ht="24.95" customHeight="1">
      <c r="A4" s="808"/>
      <c r="B4" s="10" t="s">
        <v>83</v>
      </c>
      <c r="C4" s="10" t="s">
        <v>9</v>
      </c>
      <c r="D4" s="10" t="s">
        <v>9</v>
      </c>
      <c r="E4" s="805" t="s">
        <v>36</v>
      </c>
      <c r="F4" s="805"/>
      <c r="G4" s="805"/>
    </row>
    <row r="5" spans="1:11" s="21" customFormat="1" ht="24.95" customHeight="1">
      <c r="A5" s="808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  <c r="I5" s="10"/>
    </row>
    <row r="6" spans="1:11" s="21" customFormat="1" ht="24.95" customHeight="1">
      <c r="A6" s="808"/>
      <c r="B6" s="10" t="s">
        <v>10</v>
      </c>
      <c r="C6" s="10" t="s">
        <v>10</v>
      </c>
      <c r="D6" s="10" t="s">
        <v>87</v>
      </c>
      <c r="E6" s="10" t="s">
        <v>10</v>
      </c>
      <c r="F6" s="10" t="s">
        <v>10</v>
      </c>
      <c r="G6" s="10" t="s">
        <v>87</v>
      </c>
      <c r="I6" s="10"/>
    </row>
    <row r="7" spans="1:11" s="21" customFormat="1" ht="24.95" customHeight="1">
      <c r="A7" s="808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I7" s="10"/>
    </row>
    <row r="8" spans="1:11" s="186" customFormat="1" ht="24.95" customHeight="1">
      <c r="A8" s="186" t="s">
        <v>151</v>
      </c>
      <c r="B8" s="367"/>
      <c r="C8" s="367"/>
      <c r="D8" s="367"/>
      <c r="E8" s="368"/>
      <c r="F8" s="368"/>
      <c r="G8" s="368"/>
      <c r="H8" s="368"/>
      <c r="I8" s="196"/>
    </row>
    <row r="9" spans="1:11" s="21" customFormat="1" ht="24.95" customHeight="1">
      <c r="A9" s="187" t="s">
        <v>152</v>
      </c>
      <c r="B9" s="194">
        <v>24785.52</v>
      </c>
      <c r="C9" s="194">
        <v>20904</v>
      </c>
      <c r="D9" s="194">
        <v>45689.520000000004</v>
      </c>
      <c r="E9" s="195">
        <v>106.74772748611254</v>
      </c>
      <c r="F9" s="195">
        <v>105.87616783378293</v>
      </c>
      <c r="G9" s="195">
        <v>106.3471950021647</v>
      </c>
      <c r="H9" s="368"/>
      <c r="I9" s="197"/>
    </row>
    <row r="10" spans="1:11" s="21" customFormat="1" ht="24.95" customHeight="1">
      <c r="A10" s="187" t="s">
        <v>153</v>
      </c>
      <c r="B10" s="194">
        <v>331.1</v>
      </c>
      <c r="C10" s="194">
        <v>321.5</v>
      </c>
      <c r="D10" s="194">
        <v>652.6</v>
      </c>
      <c r="E10" s="195">
        <v>98.541666666666671</v>
      </c>
      <c r="F10" s="195">
        <v>96.401799100449765</v>
      </c>
      <c r="G10" s="195">
        <v>97.475728155339809</v>
      </c>
      <c r="H10" s="368"/>
      <c r="I10" s="197"/>
      <c r="K10" s="238"/>
    </row>
    <row r="11" spans="1:11" s="21" customFormat="1" ht="24.95" customHeight="1">
      <c r="A11" s="187" t="s">
        <v>154</v>
      </c>
      <c r="B11" s="194">
        <v>1291</v>
      </c>
      <c r="C11" s="194">
        <v>1300</v>
      </c>
      <c r="D11" s="194">
        <v>2591</v>
      </c>
      <c r="E11" s="195">
        <v>97.084458214578461</v>
      </c>
      <c r="F11" s="195">
        <v>96.15384615384616</v>
      </c>
      <c r="G11" s="195">
        <v>96.615295122251354</v>
      </c>
      <c r="H11" s="368"/>
      <c r="I11" s="197"/>
    </row>
    <row r="12" spans="1:11" s="21" customFormat="1" ht="24.95" customHeight="1">
      <c r="A12" s="187" t="s">
        <v>155</v>
      </c>
      <c r="B12" s="194">
        <v>10889.109999999999</v>
      </c>
      <c r="C12" s="194">
        <v>9242.85</v>
      </c>
      <c r="D12" s="194">
        <v>20131.96</v>
      </c>
      <c r="E12" s="195">
        <v>93.710955955693208</v>
      </c>
      <c r="F12" s="195">
        <v>98.901716228897584</v>
      </c>
      <c r="G12" s="195">
        <v>96.024779899052632</v>
      </c>
      <c r="H12" s="368"/>
      <c r="I12" s="197"/>
    </row>
    <row r="13" spans="1:11" s="21" customFormat="1" ht="24.95" customHeight="1">
      <c r="A13" s="186" t="s">
        <v>156</v>
      </c>
      <c r="B13" s="333"/>
      <c r="C13" s="333"/>
      <c r="D13" s="194"/>
      <c r="E13" s="195"/>
      <c r="F13" s="195"/>
      <c r="G13" s="195"/>
      <c r="H13" s="368"/>
      <c r="I13" s="197"/>
    </row>
    <row r="14" spans="1:11" s="21" customFormat="1" ht="24.95" customHeight="1">
      <c r="A14" s="187" t="s">
        <v>157</v>
      </c>
      <c r="B14" s="194">
        <v>212616.12999999998</v>
      </c>
      <c r="C14" s="194">
        <v>185761.35</v>
      </c>
      <c r="D14" s="194">
        <v>398377.48</v>
      </c>
      <c r="E14" s="195">
        <v>106.87627807620603</v>
      </c>
      <c r="F14" s="195">
        <v>108.48849111102832</v>
      </c>
      <c r="G14" s="195">
        <v>107.62204060816698</v>
      </c>
      <c r="H14" s="368"/>
      <c r="I14" s="197"/>
    </row>
    <row r="15" spans="1:11" s="21" customFormat="1" ht="24.95" customHeight="1">
      <c r="A15" s="187" t="s">
        <v>158</v>
      </c>
      <c r="B15" s="194">
        <v>15730</v>
      </c>
      <c r="C15" s="194">
        <v>15500</v>
      </c>
      <c r="D15" s="194">
        <v>31230</v>
      </c>
      <c r="E15" s="195">
        <v>102.47557003257329</v>
      </c>
      <c r="F15" s="195">
        <v>103.71715595513797</v>
      </c>
      <c r="G15" s="195">
        <v>103.08805330606326</v>
      </c>
      <c r="H15" s="368"/>
      <c r="I15" s="197"/>
    </row>
  </sheetData>
  <mergeCells count="4">
    <mergeCell ref="E3:G3"/>
    <mergeCell ref="E4:G4"/>
    <mergeCell ref="A1:G1"/>
    <mergeCell ref="A3:A7"/>
  </mergeCells>
  <pageMargins left="1.1811023622047245" right="0.78740157480314965" top="0.78740157480314965" bottom="0.78740157480314965" header="0" footer="0"/>
  <pageSetup paperSize="9" scale="8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workbookViewId="0">
      <selection activeCell="L12" sqref="L12"/>
    </sheetView>
  </sheetViews>
  <sheetFormatPr defaultColWidth="8" defaultRowHeight="24.95" customHeight="1"/>
  <cols>
    <col min="1" max="1" width="30.625" style="15" customWidth="1"/>
    <col min="2" max="5" width="9.125" style="23" customWidth="1"/>
    <col min="6" max="6" width="9" style="23" customWidth="1"/>
    <col min="7" max="7" width="9.5" style="23" customWidth="1"/>
    <col min="8" max="16384" width="8" style="15"/>
  </cols>
  <sheetData>
    <row r="1" spans="1:11" ht="24.95" customHeight="1">
      <c r="A1" s="809" t="s">
        <v>300</v>
      </c>
      <c r="B1" s="809"/>
      <c r="C1" s="809"/>
      <c r="D1" s="809"/>
      <c r="E1" s="809"/>
      <c r="F1" s="809"/>
      <c r="G1" s="809"/>
      <c r="H1" s="25"/>
    </row>
    <row r="2" spans="1:11" ht="24.95" customHeight="1">
      <c r="B2" s="24"/>
      <c r="C2" s="24"/>
      <c r="D2" s="25"/>
      <c r="E2" s="25"/>
      <c r="F2" s="25"/>
      <c r="G2" s="25"/>
    </row>
    <row r="3" spans="1:11" ht="24.95" customHeight="1">
      <c r="B3" s="24"/>
      <c r="C3" s="24"/>
      <c r="D3" s="25"/>
      <c r="E3" s="25"/>
      <c r="F3" s="25"/>
      <c r="G3" s="25"/>
    </row>
    <row r="4" spans="1:11" ht="24.95" customHeight="1">
      <c r="A4" s="810"/>
      <c r="B4" s="9" t="s">
        <v>84</v>
      </c>
      <c r="C4" s="9" t="s">
        <v>8</v>
      </c>
      <c r="D4" s="9" t="s">
        <v>8</v>
      </c>
      <c r="E4" s="794" t="s">
        <v>85</v>
      </c>
      <c r="F4" s="794"/>
      <c r="G4" s="794"/>
    </row>
    <row r="5" spans="1:11" ht="24.95" customHeight="1">
      <c r="A5" s="811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11" ht="24.95" customHeight="1">
      <c r="A6" s="811"/>
      <c r="B6" s="10" t="s">
        <v>10</v>
      </c>
      <c r="C6" s="10" t="s">
        <v>10</v>
      </c>
      <c r="D6" s="10" t="s">
        <v>88</v>
      </c>
      <c r="E6" s="10" t="s">
        <v>10</v>
      </c>
      <c r="F6" s="10" t="s">
        <v>10</v>
      </c>
      <c r="G6" s="10" t="s">
        <v>88</v>
      </c>
    </row>
    <row r="7" spans="1:11" ht="24.95" customHeight="1">
      <c r="A7" s="811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11" ht="24.95" customHeight="1">
      <c r="B8" s="10"/>
      <c r="C8" s="10"/>
      <c r="D8" s="10"/>
      <c r="E8" s="10"/>
      <c r="F8" s="10"/>
      <c r="G8" s="10"/>
    </row>
    <row r="9" spans="1:11" ht="24.95" customHeight="1">
      <c r="A9" s="30" t="s">
        <v>555</v>
      </c>
      <c r="B9" s="259">
        <v>166.31</v>
      </c>
      <c r="C9" s="259">
        <v>303.60000000000002</v>
      </c>
      <c r="D9" s="259">
        <v>469.91</v>
      </c>
      <c r="E9" s="260">
        <v>115.81476323119777</v>
      </c>
      <c r="F9" s="260">
        <v>87.301587301587318</v>
      </c>
      <c r="G9" s="260">
        <v>95.634565288179758</v>
      </c>
      <c r="H9" s="27"/>
      <c r="K9" s="150"/>
    </row>
    <row r="10" spans="1:11" ht="24.95" customHeight="1">
      <c r="A10" s="15" t="s">
        <v>248</v>
      </c>
      <c r="B10" s="259">
        <v>11316.141960000001</v>
      </c>
      <c r="C10" s="259">
        <v>11415</v>
      </c>
      <c r="D10" s="259">
        <v>22731.141960000001</v>
      </c>
      <c r="E10" s="261">
        <v>102.16628410465682</v>
      </c>
      <c r="F10" s="261">
        <v>104.9384985934656</v>
      </c>
      <c r="G10" s="261">
        <v>103.53986499043455</v>
      </c>
      <c r="K10" s="150"/>
    </row>
    <row r="11" spans="1:11" ht="24.95" customHeight="1">
      <c r="A11" s="15" t="s">
        <v>249</v>
      </c>
      <c r="B11" s="259">
        <v>7316.3799999999992</v>
      </c>
      <c r="C11" s="259">
        <v>17450</v>
      </c>
      <c r="D11" s="259">
        <v>24766.379999999997</v>
      </c>
      <c r="E11" s="261">
        <v>97.721116602110314</v>
      </c>
      <c r="F11" s="261">
        <v>104.39724798085552</v>
      </c>
      <c r="G11" s="261">
        <v>102.33195603669117</v>
      </c>
      <c r="K11" s="150"/>
    </row>
    <row r="12" spans="1:11" ht="24.95" customHeight="1">
      <c r="A12" s="15" t="s">
        <v>159</v>
      </c>
      <c r="B12" s="369"/>
      <c r="C12" s="262"/>
      <c r="D12" s="259">
        <v>0</v>
      </c>
      <c r="E12" s="262"/>
      <c r="F12" s="262"/>
      <c r="G12" s="369"/>
    </row>
    <row r="13" spans="1:11" ht="24.95" customHeight="1">
      <c r="A13" s="20" t="s">
        <v>160</v>
      </c>
      <c r="B13" s="370">
        <v>0</v>
      </c>
      <c r="C13" s="259"/>
      <c r="D13" s="259">
        <v>0</v>
      </c>
      <c r="E13" s="259">
        <v>0</v>
      </c>
      <c r="F13" s="259"/>
      <c r="G13" s="370">
        <v>0</v>
      </c>
    </row>
    <row r="14" spans="1:11" ht="24.95" customHeight="1">
      <c r="A14" s="20" t="s">
        <v>161</v>
      </c>
      <c r="B14" s="259"/>
      <c r="C14" s="259"/>
      <c r="D14" s="259"/>
      <c r="E14" s="259"/>
      <c r="F14" s="259"/>
      <c r="G14" s="259"/>
    </row>
    <row r="16" spans="1:11" ht="24.95" customHeight="1">
      <c r="B16" s="24"/>
      <c r="C16" s="24"/>
      <c r="D16" s="25"/>
      <c r="E16" s="25"/>
      <c r="F16" s="25"/>
      <c r="G16" s="25"/>
    </row>
    <row r="17" spans="2:7" ht="24.95" customHeight="1">
      <c r="B17" s="24"/>
      <c r="C17" s="24"/>
      <c r="D17" s="25"/>
      <c r="E17" s="25"/>
      <c r="F17" s="25"/>
      <c r="G17" s="25"/>
    </row>
    <row r="24" spans="2:7" ht="24.95" customHeight="1">
      <c r="B24" s="28"/>
      <c r="C24" s="28"/>
      <c r="D24" s="28"/>
      <c r="E24" s="28"/>
      <c r="F24" s="28"/>
      <c r="G24" s="28"/>
    </row>
    <row r="25" spans="2:7" ht="24.95" customHeight="1">
      <c r="B25" s="28"/>
      <c r="C25" s="28"/>
      <c r="D25" s="28"/>
      <c r="E25" s="28"/>
      <c r="F25" s="28"/>
      <c r="G25" s="28"/>
    </row>
    <row r="26" spans="2:7" ht="24.95" customHeight="1">
      <c r="B26" s="28"/>
      <c r="C26" s="28"/>
      <c r="D26" s="28"/>
      <c r="E26" s="28"/>
      <c r="F26" s="28"/>
      <c r="G26" s="28"/>
    </row>
    <row r="27" spans="2:7" ht="24.95" customHeight="1">
      <c r="B27" s="29"/>
      <c r="C27" s="29"/>
      <c r="D27" s="29"/>
      <c r="E27" s="29"/>
      <c r="F27" s="29"/>
      <c r="G27" s="29"/>
    </row>
    <row r="28" spans="2:7" ht="24.95" customHeight="1">
      <c r="B28" s="28"/>
      <c r="C28" s="28"/>
      <c r="D28" s="28"/>
      <c r="E28" s="28"/>
      <c r="F28" s="28"/>
      <c r="G28" s="28"/>
    </row>
    <row r="29" spans="2:7" ht="24.95" customHeight="1">
      <c r="B29" s="28"/>
      <c r="C29" s="28"/>
      <c r="D29" s="28"/>
      <c r="E29" s="28"/>
      <c r="F29" s="28"/>
      <c r="G29" s="28"/>
    </row>
    <row r="30" spans="2:7" ht="24.95" customHeight="1">
      <c r="B30" s="28"/>
      <c r="C30" s="28"/>
      <c r="D30" s="28"/>
      <c r="E30" s="28"/>
      <c r="F30" s="28"/>
      <c r="G30" s="28"/>
    </row>
    <row r="31" spans="2:7" ht="24.95" customHeight="1">
      <c r="B31" s="29"/>
      <c r="C31" s="29"/>
      <c r="D31" s="29"/>
      <c r="E31" s="29"/>
      <c r="F31" s="29"/>
      <c r="G31" s="29"/>
    </row>
    <row r="32" spans="2:7" ht="24.95" customHeight="1">
      <c r="B32" s="28"/>
      <c r="C32" s="28"/>
      <c r="D32" s="28"/>
      <c r="E32" s="28"/>
      <c r="F32" s="28"/>
      <c r="G32" s="28"/>
    </row>
    <row r="33" spans="2:7" ht="24.95" customHeight="1">
      <c r="B33" s="28"/>
      <c r="C33" s="28"/>
      <c r="D33" s="28"/>
      <c r="E33" s="28"/>
      <c r="F33" s="28"/>
      <c r="G33" s="28"/>
    </row>
    <row r="34" spans="2:7" ht="24.95" customHeight="1">
      <c r="B34" s="28"/>
      <c r="C34" s="28"/>
      <c r="D34" s="28"/>
      <c r="E34" s="28"/>
      <c r="F34" s="28"/>
      <c r="G34" s="28"/>
    </row>
  </sheetData>
  <mergeCells count="3">
    <mergeCell ref="E4:G4"/>
    <mergeCell ref="A1:G1"/>
    <mergeCell ref="A4:A7"/>
  </mergeCells>
  <pageMargins left="1.1811023622047245" right="0.78740157480314965" top="0.78740157480314965" bottom="0.78740157480314965" header="0" footer="0"/>
  <pageSetup paperSize="9" scale="88" firstPageNumber="1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0"/>
  <sheetViews>
    <sheetView workbookViewId="0">
      <selection activeCell="K10" sqref="K10"/>
    </sheetView>
  </sheetViews>
  <sheetFormatPr defaultColWidth="8" defaultRowHeight="24.95" customHeight="1"/>
  <cols>
    <col min="1" max="1" width="29.125" style="15" customWidth="1"/>
    <col min="2" max="4" width="9.125" style="15" customWidth="1"/>
    <col min="5" max="5" width="8.625" style="15" customWidth="1"/>
    <col min="6" max="6" width="9.125" style="15" customWidth="1"/>
    <col min="7" max="7" width="8.625" style="15" customWidth="1"/>
    <col min="8" max="16384" width="8" style="15"/>
  </cols>
  <sheetData>
    <row r="1" spans="1:8" ht="24.95" customHeight="1">
      <c r="A1" s="809" t="s">
        <v>302</v>
      </c>
      <c r="B1" s="809"/>
      <c r="C1" s="809"/>
      <c r="D1" s="809"/>
      <c r="E1" s="809"/>
      <c r="F1" s="809"/>
      <c r="G1" s="809"/>
    </row>
    <row r="2" spans="1:8" ht="24.95" customHeight="1">
      <c r="A2" s="31"/>
    </row>
    <row r="3" spans="1:8" ht="24.95" customHeight="1">
      <c r="B3" s="32"/>
      <c r="C3" s="32"/>
      <c r="D3" s="32"/>
      <c r="E3" s="33"/>
      <c r="F3" s="812" t="s">
        <v>397</v>
      </c>
      <c r="G3" s="812"/>
    </row>
    <row r="4" spans="1:8" ht="24.95" customHeight="1">
      <c r="A4" s="26"/>
      <c r="B4" s="9" t="s">
        <v>84</v>
      </c>
      <c r="C4" s="9" t="s">
        <v>8</v>
      </c>
      <c r="D4" s="9" t="s">
        <v>8</v>
      </c>
      <c r="E4" s="794" t="s">
        <v>86</v>
      </c>
      <c r="F4" s="794"/>
      <c r="G4" s="794"/>
    </row>
    <row r="5" spans="1:8" ht="24.95" customHeight="1"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8" ht="24.95" customHeight="1">
      <c r="B6" s="10" t="s">
        <v>10</v>
      </c>
      <c r="C6" s="10" t="s">
        <v>10</v>
      </c>
      <c r="D6" s="10" t="s">
        <v>88</v>
      </c>
      <c r="E6" s="10" t="s">
        <v>10</v>
      </c>
      <c r="F6" s="10" t="s">
        <v>10</v>
      </c>
      <c r="G6" s="10" t="s">
        <v>88</v>
      </c>
    </row>
    <row r="7" spans="1:8" ht="24.95" customHeight="1"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8" ht="24.95" customHeight="1">
      <c r="B8" s="10"/>
      <c r="C8" s="10"/>
      <c r="D8" s="10"/>
      <c r="E8" s="10"/>
      <c r="F8" s="10"/>
      <c r="G8" s="10"/>
    </row>
    <row r="9" spans="1:8" ht="24.95" customHeight="1">
      <c r="A9" s="31" t="s">
        <v>61</v>
      </c>
      <c r="B9" s="263">
        <v>5907.67</v>
      </c>
      <c r="C9" s="264">
        <v>6074.3527000000004</v>
      </c>
      <c r="D9" s="264">
        <v>11982.022700000001</v>
      </c>
      <c r="E9" s="265">
        <v>103.02877572375306</v>
      </c>
      <c r="F9" s="265">
        <v>103.40027746569982</v>
      </c>
      <c r="G9" s="265">
        <v>103.21677635546062</v>
      </c>
      <c r="H9" s="29"/>
    </row>
    <row r="10" spans="1:8" ht="24.95" customHeight="1">
      <c r="A10" s="34" t="s">
        <v>62</v>
      </c>
      <c r="B10" s="266">
        <v>5589</v>
      </c>
      <c r="C10" s="266">
        <v>5735.1727000000001</v>
      </c>
      <c r="D10" s="266">
        <v>11324.172699999999</v>
      </c>
      <c r="E10" s="267">
        <v>103.28959526889669</v>
      </c>
      <c r="F10" s="267">
        <v>103.45667848220003</v>
      </c>
      <c r="G10" s="267">
        <v>103.37414772856941</v>
      </c>
    </row>
    <row r="11" spans="1:8" ht="24.95" customHeight="1">
      <c r="A11" s="20" t="s">
        <v>63</v>
      </c>
      <c r="B11" s="266">
        <v>17.200000000000003</v>
      </c>
      <c r="C11" s="266">
        <v>21.58</v>
      </c>
      <c r="D11" s="266">
        <v>38.78</v>
      </c>
      <c r="E11" s="267">
        <v>98.285714285714292</v>
      </c>
      <c r="F11" s="267">
        <v>100.84112149532709</v>
      </c>
      <c r="G11" s="267">
        <v>99.691516709511575</v>
      </c>
    </row>
    <row r="12" spans="1:8" ht="24.95" customHeight="1">
      <c r="A12" s="20" t="s">
        <v>64</v>
      </c>
      <c r="B12" s="266">
        <v>301.47000000000003</v>
      </c>
      <c r="C12" s="266">
        <v>317.59999999999997</v>
      </c>
      <c r="D12" s="266">
        <v>619.06999999999994</v>
      </c>
      <c r="E12" s="267">
        <v>98.680851063829806</v>
      </c>
      <c r="F12" s="267">
        <v>102.56741482318748</v>
      </c>
      <c r="G12" s="267">
        <v>100.63724294887426</v>
      </c>
    </row>
    <row r="13" spans="1:8" ht="24.95" customHeight="1">
      <c r="A13" s="31" t="s">
        <v>65</v>
      </c>
      <c r="B13" s="263">
        <v>5445.17</v>
      </c>
      <c r="C13" s="263">
        <v>5722.4726999999993</v>
      </c>
      <c r="D13" s="263">
        <v>11167.6427</v>
      </c>
      <c r="E13" s="265">
        <v>103.39257571442135</v>
      </c>
      <c r="F13" s="265">
        <v>103.45058753344421</v>
      </c>
      <c r="G13" s="265">
        <v>103.42229373686114</v>
      </c>
    </row>
    <row r="14" spans="1:8" ht="24.95" customHeight="1">
      <c r="A14" s="34" t="s">
        <v>62</v>
      </c>
      <c r="B14" s="266">
        <v>5439.5</v>
      </c>
      <c r="C14" s="266">
        <v>5712.3226999999997</v>
      </c>
      <c r="D14" s="266">
        <v>11151.822700000001</v>
      </c>
      <c r="E14" s="267">
        <v>103.392891085345</v>
      </c>
      <c r="F14" s="267">
        <v>103.43351440418635</v>
      </c>
      <c r="G14" s="267">
        <v>103.41369567031724</v>
      </c>
    </row>
    <row r="15" spans="1:8" ht="24.95" customHeight="1">
      <c r="A15" s="20" t="s">
        <v>63</v>
      </c>
      <c r="B15" s="301">
        <v>0</v>
      </c>
      <c r="C15" s="371">
        <v>1.5</v>
      </c>
      <c r="D15" s="371">
        <v>1.5</v>
      </c>
      <c r="E15" s="263"/>
      <c r="F15" s="263">
        <v>107.14285714285714</v>
      </c>
      <c r="G15" s="263">
        <v>107.14285714285714</v>
      </c>
    </row>
    <row r="16" spans="1:8" ht="24.95" customHeight="1">
      <c r="A16" s="20" t="s">
        <v>64</v>
      </c>
      <c r="B16" s="342">
        <v>5.67</v>
      </c>
      <c r="C16" s="342">
        <v>8.65</v>
      </c>
      <c r="D16" s="342">
        <v>14.32</v>
      </c>
      <c r="E16" s="267">
        <v>103.09090909090909</v>
      </c>
      <c r="F16" s="267">
        <v>115.33333333333333</v>
      </c>
      <c r="G16" s="267">
        <v>110.15384615384616</v>
      </c>
    </row>
    <row r="17" spans="1:7" ht="24.95" customHeight="1">
      <c r="A17" s="31" t="s">
        <v>66</v>
      </c>
      <c r="B17" s="263">
        <v>462.5</v>
      </c>
      <c r="C17" s="263">
        <v>351.88</v>
      </c>
      <c r="D17" s="263">
        <v>814.38</v>
      </c>
      <c r="E17" s="265">
        <v>98.930481283422452</v>
      </c>
      <c r="F17" s="265">
        <v>102.58892128279884</v>
      </c>
      <c r="G17" s="265">
        <v>100.47871684145588</v>
      </c>
    </row>
    <row r="18" spans="1:7" ht="24.95" customHeight="1">
      <c r="A18" s="34" t="s">
        <v>62</v>
      </c>
      <c r="B18" s="266">
        <v>149.5</v>
      </c>
      <c r="C18" s="266">
        <v>22.85</v>
      </c>
      <c r="D18" s="266">
        <v>172.35</v>
      </c>
      <c r="E18" s="267">
        <v>99.666666666666671</v>
      </c>
      <c r="F18" s="267">
        <v>109.59232613908874</v>
      </c>
      <c r="G18" s="267">
        <v>100.87796312554873</v>
      </c>
    </row>
    <row r="19" spans="1:7" ht="24.95" customHeight="1">
      <c r="A19" s="20" t="s">
        <v>63</v>
      </c>
      <c r="B19" s="266">
        <v>17.200000000000003</v>
      </c>
      <c r="C19" s="266">
        <v>20.079999999999998</v>
      </c>
      <c r="D19" s="266">
        <v>37.28</v>
      </c>
      <c r="E19" s="267">
        <v>98.285714285714292</v>
      </c>
      <c r="F19" s="267">
        <v>100.4</v>
      </c>
      <c r="G19" s="267">
        <v>99.413333333333327</v>
      </c>
    </row>
    <row r="20" spans="1:7" ht="24.95" customHeight="1">
      <c r="A20" s="20" t="s">
        <v>64</v>
      </c>
      <c r="B20" s="266">
        <v>295.8</v>
      </c>
      <c r="C20" s="266">
        <v>308.95</v>
      </c>
      <c r="D20" s="266">
        <v>604.75</v>
      </c>
      <c r="E20" s="267">
        <v>98.6</v>
      </c>
      <c r="F20" s="267">
        <v>102.25053781234486</v>
      </c>
      <c r="G20" s="267">
        <v>100.43178609980903</v>
      </c>
    </row>
  </sheetData>
  <mergeCells count="3">
    <mergeCell ref="E4:G4"/>
    <mergeCell ref="A1:G1"/>
    <mergeCell ref="F3:G3"/>
  </mergeCells>
  <pageMargins left="1.1811023622047245" right="0.78740157480314965" top="0.78740157480314965" bottom="0.78740157480314965" header="0" footer="0"/>
  <pageSetup paperSize="9" scale="91" firstPageNumber="1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workbookViewId="0">
      <selection activeCell="H1" sqref="H1:H1048576"/>
    </sheetView>
  </sheetViews>
  <sheetFormatPr defaultColWidth="12.875" defaultRowHeight="24.95" customHeight="1"/>
  <cols>
    <col min="1" max="1" width="33.375" style="376" customWidth="1"/>
    <col min="2" max="2" width="11.625" style="376" customWidth="1"/>
    <col min="3" max="3" width="12.375" style="376" customWidth="1"/>
    <col min="4" max="4" width="10" style="376" bestFit="1" customWidth="1"/>
    <col min="5" max="5" width="14.25" style="376" customWidth="1"/>
    <col min="6" max="7" width="12.875" style="376" customWidth="1"/>
    <col min="8" max="16384" width="12.875" style="376"/>
  </cols>
  <sheetData>
    <row r="1" spans="1:7" ht="24.95" customHeight="1">
      <c r="A1" s="815" t="s">
        <v>634</v>
      </c>
      <c r="B1" s="815"/>
      <c r="C1" s="815"/>
      <c r="D1" s="815"/>
      <c r="E1" s="815"/>
    </row>
    <row r="2" spans="1:7" ht="16.5">
      <c r="A2" s="685"/>
      <c r="B2" s="685"/>
      <c r="C2" s="685"/>
      <c r="D2" s="685"/>
      <c r="E2" s="685"/>
    </row>
    <row r="3" spans="1:7" ht="15.75">
      <c r="A3" s="733"/>
      <c r="C3" s="734"/>
      <c r="D3" s="735"/>
      <c r="E3" s="465"/>
      <c r="F3" s="465" t="s">
        <v>409</v>
      </c>
      <c r="G3" s="736"/>
    </row>
    <row r="4" spans="1:7" ht="32.25" customHeight="1">
      <c r="A4" s="816"/>
      <c r="B4" s="813" t="s">
        <v>310</v>
      </c>
      <c r="C4" s="813" t="s">
        <v>587</v>
      </c>
      <c r="D4" s="818" t="s">
        <v>588</v>
      </c>
      <c r="E4" s="818"/>
      <c r="F4" s="813" t="s">
        <v>589</v>
      </c>
      <c r="G4" s="592"/>
    </row>
    <row r="5" spans="1:7" s="737" customFormat="1" ht="34.5" customHeight="1">
      <c r="A5" s="817"/>
      <c r="B5" s="814"/>
      <c r="C5" s="814"/>
      <c r="D5" s="375" t="s">
        <v>311</v>
      </c>
      <c r="E5" s="375" t="s">
        <v>86</v>
      </c>
      <c r="F5" s="814"/>
      <c r="G5" s="592"/>
    </row>
    <row r="6" spans="1:7" ht="24.95" customHeight="1">
      <c r="A6" s="18" t="s">
        <v>201</v>
      </c>
      <c r="B6" s="296"/>
      <c r="C6" s="296">
        <v>113.52</v>
      </c>
      <c r="D6" s="296">
        <v>106.49</v>
      </c>
      <c r="E6" s="296">
        <v>119.93</v>
      </c>
      <c r="F6" s="296">
        <v>111.39</v>
      </c>
      <c r="G6" s="296"/>
    </row>
    <row r="7" spans="1:7" ht="24.95" customHeight="1">
      <c r="A7" s="207" t="s">
        <v>0</v>
      </c>
      <c r="B7" s="377" t="s">
        <v>303</v>
      </c>
      <c r="C7" s="296">
        <v>83.94</v>
      </c>
      <c r="D7" s="296">
        <v>112.57</v>
      </c>
      <c r="E7" s="296">
        <v>78.63</v>
      </c>
      <c r="F7" s="296">
        <v>89.48</v>
      </c>
      <c r="G7" s="296"/>
    </row>
    <row r="8" spans="1:7" ht="24.95" customHeight="1">
      <c r="A8" s="205" t="s">
        <v>92</v>
      </c>
      <c r="B8" s="378" t="s">
        <v>312</v>
      </c>
      <c r="C8" s="272">
        <v>83.94</v>
      </c>
      <c r="D8" s="272">
        <v>112.57</v>
      </c>
      <c r="E8" s="272">
        <v>78.63</v>
      </c>
      <c r="F8" s="272">
        <v>89.48</v>
      </c>
      <c r="G8" s="272"/>
    </row>
    <row r="9" spans="1:7" ht="24.95" customHeight="1">
      <c r="A9" s="207" t="s">
        <v>93</v>
      </c>
      <c r="B9" s="377" t="s">
        <v>313</v>
      </c>
      <c r="C9" s="296">
        <v>113.66</v>
      </c>
      <c r="D9" s="296">
        <v>106.55</v>
      </c>
      <c r="E9" s="296">
        <v>120.25</v>
      </c>
      <c r="F9" s="296">
        <v>111.5</v>
      </c>
      <c r="G9" s="296"/>
    </row>
    <row r="10" spans="1:7" ht="24.95" customHeight="1">
      <c r="A10" s="206" t="s">
        <v>94</v>
      </c>
      <c r="B10" s="378" t="s">
        <v>314</v>
      </c>
      <c r="C10" s="272">
        <v>116.93</v>
      </c>
      <c r="D10" s="272">
        <v>101.89</v>
      </c>
      <c r="E10" s="272">
        <v>130.12</v>
      </c>
      <c r="F10" s="272">
        <v>118.9</v>
      </c>
      <c r="G10" s="272"/>
    </row>
    <row r="11" spans="1:7" s="738" customFormat="1" ht="24.95" customHeight="1">
      <c r="A11" s="206" t="s">
        <v>95</v>
      </c>
      <c r="B11" s="378" t="s">
        <v>315</v>
      </c>
      <c r="C11" s="272">
        <v>120.29</v>
      </c>
      <c r="D11" s="272">
        <v>101.52</v>
      </c>
      <c r="E11" s="272">
        <v>120.96</v>
      </c>
      <c r="F11" s="272">
        <v>106.99</v>
      </c>
      <c r="G11" s="272"/>
    </row>
    <row r="12" spans="1:7" s="738" customFormat="1" ht="24.95" customHeight="1">
      <c r="A12" s="206" t="s">
        <v>96</v>
      </c>
      <c r="B12" s="378" t="s">
        <v>316</v>
      </c>
      <c r="C12" s="272">
        <v>77.150000000000006</v>
      </c>
      <c r="D12" s="272">
        <v>112.86</v>
      </c>
      <c r="E12" s="272">
        <v>99.08</v>
      </c>
      <c r="F12" s="272">
        <v>92.11</v>
      </c>
      <c r="G12" s="272"/>
    </row>
    <row r="13" spans="1:7" s="738" customFormat="1" ht="51.75" customHeight="1">
      <c r="A13" s="206" t="s">
        <v>97</v>
      </c>
      <c r="B13" s="378" t="s">
        <v>317</v>
      </c>
      <c r="C13" s="272">
        <v>123.96</v>
      </c>
      <c r="D13" s="272">
        <v>105.63</v>
      </c>
      <c r="E13" s="272">
        <v>124.08</v>
      </c>
      <c r="F13" s="272">
        <v>95.97</v>
      </c>
      <c r="G13" s="272"/>
    </row>
    <row r="14" spans="1:7" s="738" customFormat="1" ht="53.25" customHeight="1">
      <c r="A14" s="206" t="s">
        <v>98</v>
      </c>
      <c r="B14" s="378" t="s">
        <v>318</v>
      </c>
      <c r="C14" s="272">
        <v>98.98</v>
      </c>
      <c r="D14" s="272">
        <v>81.599999999999994</v>
      </c>
      <c r="E14" s="272">
        <v>85.72</v>
      </c>
      <c r="F14" s="272">
        <v>111.77</v>
      </c>
      <c r="G14" s="272"/>
    </row>
    <row r="15" spans="1:7" ht="24.95" customHeight="1">
      <c r="A15" s="206" t="s">
        <v>99</v>
      </c>
      <c r="B15" s="378" t="s">
        <v>319</v>
      </c>
      <c r="C15" s="272">
        <v>164.29</v>
      </c>
      <c r="D15" s="272">
        <v>129.72999999999999</v>
      </c>
      <c r="E15" s="272">
        <v>129.53</v>
      </c>
      <c r="F15" s="272">
        <v>116.29</v>
      </c>
      <c r="G15" s="272"/>
    </row>
    <row r="16" spans="1:7" ht="24.95" customHeight="1">
      <c r="A16" s="206" t="s">
        <v>100</v>
      </c>
      <c r="B16" s="378" t="s">
        <v>320</v>
      </c>
      <c r="C16" s="272">
        <v>122.17</v>
      </c>
      <c r="D16" s="272">
        <v>98.46</v>
      </c>
      <c r="E16" s="272">
        <v>98.63</v>
      </c>
      <c r="F16" s="272">
        <v>116.54</v>
      </c>
      <c r="G16" s="272"/>
    </row>
    <row r="17" spans="1:7" ht="24.95" customHeight="1">
      <c r="A17" s="206" t="s">
        <v>101</v>
      </c>
      <c r="B17" s="378" t="s">
        <v>321</v>
      </c>
      <c r="C17" s="272">
        <v>182.49</v>
      </c>
      <c r="D17" s="272">
        <v>104.01</v>
      </c>
      <c r="E17" s="272">
        <v>163.93</v>
      </c>
      <c r="F17" s="272">
        <v>131.9</v>
      </c>
      <c r="G17" s="272"/>
    </row>
    <row r="18" spans="1:7" ht="33" customHeight="1">
      <c r="A18" s="206" t="s">
        <v>102</v>
      </c>
      <c r="B18" s="378" t="s">
        <v>322</v>
      </c>
      <c r="C18" s="272">
        <v>75.62</v>
      </c>
      <c r="D18" s="272">
        <v>119.3</v>
      </c>
      <c r="E18" s="272">
        <v>90.56</v>
      </c>
      <c r="F18" s="272">
        <v>108.45</v>
      </c>
      <c r="G18" s="272"/>
    </row>
    <row r="19" spans="1:7" ht="33" customHeight="1">
      <c r="A19" s="206" t="s">
        <v>103</v>
      </c>
      <c r="B19" s="378" t="s">
        <v>323</v>
      </c>
      <c r="C19" s="272">
        <v>117.58</v>
      </c>
      <c r="D19" s="272">
        <v>120.47</v>
      </c>
      <c r="E19" s="272">
        <v>105.97</v>
      </c>
      <c r="F19" s="272">
        <v>122.4</v>
      </c>
      <c r="G19" s="272"/>
    </row>
    <row r="20" spans="1:7" ht="32.25" customHeight="1">
      <c r="A20" s="206" t="s">
        <v>104</v>
      </c>
      <c r="B20" s="378" t="s">
        <v>324</v>
      </c>
      <c r="C20" s="272">
        <v>110.83</v>
      </c>
      <c r="D20" s="272">
        <v>92.9</v>
      </c>
      <c r="E20" s="272">
        <v>123.45</v>
      </c>
      <c r="F20" s="272">
        <v>109.04</v>
      </c>
      <c r="G20" s="272"/>
    </row>
    <row r="21" spans="1:7" ht="33" customHeight="1">
      <c r="A21" s="206" t="s">
        <v>105</v>
      </c>
      <c r="B21" s="378" t="s">
        <v>325</v>
      </c>
      <c r="C21" s="272">
        <v>93.37</v>
      </c>
      <c r="D21" s="272">
        <v>99.89</v>
      </c>
      <c r="E21" s="272">
        <v>98.28</v>
      </c>
      <c r="F21" s="272">
        <v>107.33</v>
      </c>
      <c r="G21" s="272"/>
    </row>
    <row r="22" spans="1:7" ht="33" customHeight="1">
      <c r="A22" s="206" t="s">
        <v>106</v>
      </c>
      <c r="B22" s="378" t="s">
        <v>326</v>
      </c>
      <c r="C22" s="272">
        <v>125.52</v>
      </c>
      <c r="D22" s="272">
        <v>100.21</v>
      </c>
      <c r="E22" s="272">
        <v>93.26</v>
      </c>
      <c r="F22" s="272">
        <v>117.53</v>
      </c>
      <c r="G22" s="272"/>
    </row>
    <row r="23" spans="1:7" ht="39.75" customHeight="1">
      <c r="A23" s="206" t="s">
        <v>107</v>
      </c>
      <c r="B23" s="378" t="s">
        <v>327</v>
      </c>
      <c r="C23" s="272">
        <v>116.93</v>
      </c>
      <c r="D23" s="272">
        <v>105.72</v>
      </c>
      <c r="E23" s="272">
        <v>118.89</v>
      </c>
      <c r="F23" s="272">
        <v>115.31</v>
      </c>
      <c r="G23" s="272"/>
    </row>
    <row r="24" spans="1:7" ht="33" customHeight="1">
      <c r="A24" s="206" t="s">
        <v>108</v>
      </c>
      <c r="B24" s="378" t="s">
        <v>328</v>
      </c>
      <c r="C24" s="272">
        <v>108.07</v>
      </c>
      <c r="D24" s="272">
        <v>107.15</v>
      </c>
      <c r="E24" s="272">
        <v>118.4</v>
      </c>
      <c r="F24" s="272">
        <v>118.1</v>
      </c>
      <c r="G24" s="272"/>
    </row>
    <row r="25" spans="1:7" ht="32.25" customHeight="1">
      <c r="A25" s="206" t="s">
        <v>109</v>
      </c>
      <c r="B25" s="378" t="s">
        <v>329</v>
      </c>
      <c r="C25" s="272">
        <v>111.47</v>
      </c>
      <c r="D25" s="272">
        <v>106.81</v>
      </c>
      <c r="E25" s="272">
        <v>138.1</v>
      </c>
      <c r="F25" s="272">
        <v>137.05000000000001</v>
      </c>
      <c r="G25" s="272"/>
    </row>
    <row r="26" spans="1:7" ht="24.95" customHeight="1">
      <c r="A26" s="206" t="s">
        <v>110</v>
      </c>
      <c r="B26" s="378" t="s">
        <v>330</v>
      </c>
      <c r="C26" s="272">
        <v>92.66</v>
      </c>
      <c r="D26" s="272">
        <v>90.21</v>
      </c>
      <c r="E26" s="272">
        <v>98.65</v>
      </c>
      <c r="F26" s="272">
        <v>95.09</v>
      </c>
      <c r="G26" s="272"/>
    </row>
    <row r="27" spans="1:7" ht="24.95" customHeight="1">
      <c r="A27" s="206" t="s">
        <v>111</v>
      </c>
      <c r="B27" s="378" t="s">
        <v>331</v>
      </c>
      <c r="C27" s="272">
        <v>117.4</v>
      </c>
      <c r="D27" s="272">
        <v>117.96</v>
      </c>
      <c r="E27" s="272">
        <v>140.38</v>
      </c>
      <c r="F27" s="272">
        <v>106.61</v>
      </c>
      <c r="G27" s="272"/>
    </row>
    <row r="28" spans="1:7" ht="24.95" customHeight="1">
      <c r="A28" s="206" t="s">
        <v>112</v>
      </c>
      <c r="B28" s="378" t="s">
        <v>332</v>
      </c>
      <c r="C28" s="272">
        <v>70.73</v>
      </c>
      <c r="D28" s="272">
        <v>139.94999999999999</v>
      </c>
      <c r="E28" s="272">
        <v>112.61</v>
      </c>
      <c r="F28" s="272">
        <v>117.85</v>
      </c>
      <c r="G28" s="272"/>
    </row>
    <row r="29" spans="1:7" ht="33" customHeight="1">
      <c r="A29" s="206" t="s">
        <v>113</v>
      </c>
      <c r="B29" s="378" t="s">
        <v>333</v>
      </c>
      <c r="C29" s="272">
        <v>136.11000000000001</v>
      </c>
      <c r="D29" s="272">
        <v>99.59</v>
      </c>
      <c r="E29" s="272">
        <v>102.27</v>
      </c>
      <c r="F29" s="272">
        <v>90.11</v>
      </c>
      <c r="G29" s="272"/>
    </row>
    <row r="30" spans="1:7" ht="49.5" customHeight="1">
      <c r="A30" s="206" t="s">
        <v>299</v>
      </c>
      <c r="B30" s="378" t="s">
        <v>334</v>
      </c>
      <c r="C30" s="272">
        <v>66.040000000000006</v>
      </c>
      <c r="D30" s="272">
        <v>167.64</v>
      </c>
      <c r="E30" s="272">
        <v>67.67</v>
      </c>
      <c r="F30" s="272">
        <v>111.23</v>
      </c>
      <c r="G30" s="272"/>
    </row>
    <row r="31" spans="1:7" ht="50.25" customHeight="1">
      <c r="A31" s="739" t="s">
        <v>114</v>
      </c>
      <c r="B31" s="377" t="s">
        <v>335</v>
      </c>
      <c r="C31" s="296">
        <v>113.87</v>
      </c>
      <c r="D31" s="296">
        <v>101.65</v>
      </c>
      <c r="E31" s="296">
        <v>110.24</v>
      </c>
      <c r="F31" s="296">
        <v>108.79</v>
      </c>
      <c r="G31" s="296"/>
    </row>
    <row r="32" spans="1:7" ht="33" customHeight="1">
      <c r="A32" s="206" t="s">
        <v>114</v>
      </c>
      <c r="B32" s="378" t="s">
        <v>336</v>
      </c>
      <c r="C32" s="272">
        <v>113.87</v>
      </c>
      <c r="D32" s="272">
        <v>101.65</v>
      </c>
      <c r="E32" s="272">
        <v>110.24</v>
      </c>
      <c r="F32" s="272">
        <v>108.79</v>
      </c>
      <c r="G32" s="272"/>
    </row>
    <row r="33" spans="1:7" ht="33.75" customHeight="1">
      <c r="A33" s="188" t="s">
        <v>115</v>
      </c>
      <c r="B33" s="377" t="s">
        <v>337</v>
      </c>
      <c r="C33" s="296">
        <v>89.04</v>
      </c>
      <c r="D33" s="296">
        <v>99.99</v>
      </c>
      <c r="E33" s="296">
        <v>80.11</v>
      </c>
      <c r="F33" s="296">
        <v>95.52</v>
      </c>
      <c r="G33" s="296"/>
    </row>
    <row r="34" spans="1:7" ht="33" customHeight="1">
      <c r="A34" s="268" t="s">
        <v>116</v>
      </c>
      <c r="B34" s="379" t="s">
        <v>338</v>
      </c>
      <c r="C34" s="272">
        <v>101.39</v>
      </c>
      <c r="D34" s="272">
        <v>100.59</v>
      </c>
      <c r="E34" s="272">
        <v>105.65</v>
      </c>
      <c r="F34" s="272">
        <v>103.36</v>
      </c>
      <c r="G34" s="272"/>
    </row>
    <row r="35" spans="1:7" ht="31.5">
      <c r="A35" s="206" t="s">
        <v>117</v>
      </c>
      <c r="B35" s="378" t="s">
        <v>339</v>
      </c>
      <c r="C35" s="272">
        <v>74.319999999999993</v>
      </c>
      <c r="D35" s="272">
        <v>99.01</v>
      </c>
      <c r="E35" s="272">
        <v>57.26</v>
      </c>
      <c r="F35" s="272">
        <v>88.56</v>
      </c>
      <c r="G35" s="272"/>
    </row>
    <row r="36" spans="1:7" ht="15.75">
      <c r="A36" s="35"/>
      <c r="B36" s="35"/>
      <c r="C36" s="35"/>
      <c r="D36" s="35"/>
      <c r="E36" s="35"/>
    </row>
  </sheetData>
  <mergeCells count="6">
    <mergeCell ref="F4:F5"/>
    <mergeCell ref="A1:E1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8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N44"/>
  <sheetViews>
    <sheetView workbookViewId="0">
      <selection activeCell="A34" sqref="A34"/>
    </sheetView>
  </sheetViews>
  <sheetFormatPr defaultColWidth="12.875" defaultRowHeight="30" customHeight="1"/>
  <cols>
    <col min="1" max="1" width="48.5" style="35" customWidth="1"/>
    <col min="2" max="2" width="18.25" style="35" customWidth="1"/>
    <col min="3" max="3" width="19.625" style="35" customWidth="1"/>
    <col min="4" max="4" width="15.625" style="35" customWidth="1"/>
    <col min="5" max="16384" width="12.875" style="35"/>
  </cols>
  <sheetData>
    <row r="1" spans="1:118" ht="30" customHeight="1">
      <c r="A1" s="819" t="s">
        <v>308</v>
      </c>
      <c r="B1" s="819"/>
      <c r="C1" s="819"/>
      <c r="D1" s="819"/>
      <c r="E1" s="42"/>
      <c r="F1" s="42"/>
    </row>
    <row r="2" spans="1:118" ht="30" customHeight="1">
      <c r="A2" s="374"/>
      <c r="B2" s="374"/>
      <c r="C2" s="374"/>
      <c r="D2" s="374"/>
      <c r="E2" s="42"/>
      <c r="F2" s="42"/>
    </row>
    <row r="3" spans="1:118" ht="30" customHeight="1">
      <c r="A3" s="36"/>
      <c r="B3" s="36"/>
      <c r="D3" s="465" t="s">
        <v>409</v>
      </c>
    </row>
    <row r="4" spans="1:118" ht="30" customHeight="1">
      <c r="A4" s="821"/>
      <c r="B4" s="813" t="s">
        <v>310</v>
      </c>
      <c r="C4" s="37" t="s">
        <v>30</v>
      </c>
      <c r="D4" s="37" t="s">
        <v>57</v>
      </c>
    </row>
    <row r="5" spans="1:118" ht="30" customHeight="1">
      <c r="A5" s="822"/>
      <c r="B5" s="820"/>
      <c r="C5" s="38" t="s">
        <v>309</v>
      </c>
      <c r="D5" s="38" t="s">
        <v>309</v>
      </c>
    </row>
    <row r="6" spans="1:118" ht="30" customHeight="1">
      <c r="A6" s="822"/>
      <c r="B6" s="820"/>
      <c r="C6" s="38" t="s">
        <v>3</v>
      </c>
      <c r="D6" s="38" t="s">
        <v>3</v>
      </c>
    </row>
    <row r="7" spans="1:118" ht="30" customHeight="1">
      <c r="A7" s="822"/>
      <c r="B7" s="814"/>
      <c r="C7" s="39" t="s">
        <v>34</v>
      </c>
      <c r="D7" s="39" t="s">
        <v>34</v>
      </c>
    </row>
    <row r="8" spans="1:118" s="38" customFormat="1" ht="30" customHeight="1">
      <c r="A8" s="18" t="s">
        <v>201</v>
      </c>
      <c r="B8" s="18"/>
      <c r="C8" s="566">
        <v>107.73</v>
      </c>
      <c r="D8" s="566">
        <v>111.78</v>
      </c>
    </row>
    <row r="9" spans="1:118" s="41" customFormat="1" ht="30" customHeight="1">
      <c r="A9" s="207" t="s">
        <v>0</v>
      </c>
      <c r="B9" s="377" t="s">
        <v>303</v>
      </c>
      <c r="C9" s="269">
        <v>99.41</v>
      </c>
      <c r="D9" s="269">
        <v>76.13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</row>
    <row r="10" spans="1:118" ht="30" customHeight="1">
      <c r="A10" s="205" t="s">
        <v>92</v>
      </c>
      <c r="B10" s="378" t="s">
        <v>312</v>
      </c>
      <c r="C10" s="270">
        <v>99.41</v>
      </c>
      <c r="D10" s="270">
        <v>76.13</v>
      </c>
    </row>
    <row r="11" spans="1:118" s="42" customFormat="1" ht="30" customHeight="1">
      <c r="A11" s="207" t="s">
        <v>93</v>
      </c>
      <c r="B11" s="377" t="s">
        <v>313</v>
      </c>
      <c r="C11" s="269">
        <v>107.84</v>
      </c>
      <c r="D11" s="269">
        <v>111.79</v>
      </c>
    </row>
    <row r="12" spans="1:118" ht="30" customHeight="1">
      <c r="A12" s="206" t="s">
        <v>94</v>
      </c>
      <c r="B12" s="378" t="s">
        <v>314</v>
      </c>
      <c r="C12" s="271">
        <v>108.76</v>
      </c>
      <c r="D12" s="271">
        <v>133.94999999999999</v>
      </c>
    </row>
    <row r="13" spans="1:118" s="42" customFormat="1" ht="30" customHeight="1">
      <c r="A13" s="206" t="s">
        <v>95</v>
      </c>
      <c r="B13" s="378" t="s">
        <v>315</v>
      </c>
      <c r="C13" s="269">
        <v>102.36</v>
      </c>
      <c r="D13" s="269">
        <v>107.25</v>
      </c>
    </row>
    <row r="14" spans="1:118" ht="30" customHeight="1">
      <c r="A14" s="206" t="s">
        <v>96</v>
      </c>
      <c r="B14" s="378" t="s">
        <v>316</v>
      </c>
      <c r="C14" s="271">
        <v>107.8</v>
      </c>
      <c r="D14" s="271">
        <v>78.44</v>
      </c>
    </row>
    <row r="15" spans="1:118" ht="30" customHeight="1">
      <c r="A15" s="206" t="s">
        <v>97</v>
      </c>
      <c r="B15" s="378" t="s">
        <v>317</v>
      </c>
      <c r="C15" s="271">
        <v>75.61</v>
      </c>
      <c r="D15" s="271">
        <v>104.96</v>
      </c>
    </row>
    <row r="16" spans="1:118" ht="39.75" customHeight="1">
      <c r="A16" s="206" t="s">
        <v>98</v>
      </c>
      <c r="B16" s="378" t="s">
        <v>318</v>
      </c>
      <c r="C16" s="271">
        <v>139.25</v>
      </c>
      <c r="D16" s="269">
        <v>104.18</v>
      </c>
    </row>
    <row r="17" spans="1:4" ht="30" customHeight="1">
      <c r="A17" s="206" t="s">
        <v>99</v>
      </c>
      <c r="B17" s="378" t="s">
        <v>319</v>
      </c>
      <c r="C17" s="271">
        <v>116.51</v>
      </c>
      <c r="D17" s="271">
        <v>111.25</v>
      </c>
    </row>
    <row r="18" spans="1:4" ht="30" customHeight="1">
      <c r="A18" s="206" t="s">
        <v>100</v>
      </c>
      <c r="B18" s="378" t="s">
        <v>320</v>
      </c>
      <c r="C18" s="271">
        <v>123.41</v>
      </c>
      <c r="D18" s="271">
        <v>117.89</v>
      </c>
    </row>
    <row r="19" spans="1:4" ht="30" customHeight="1">
      <c r="A19" s="206" t="s">
        <v>101</v>
      </c>
      <c r="B19" s="378" t="s">
        <v>321</v>
      </c>
      <c r="C19" s="271">
        <v>110.8</v>
      </c>
      <c r="D19" s="271">
        <v>134.18</v>
      </c>
    </row>
    <row r="20" spans="1:4" ht="30" customHeight="1">
      <c r="A20" s="206" t="s">
        <v>102</v>
      </c>
      <c r="B20" s="378" t="s">
        <v>322</v>
      </c>
      <c r="C20" s="271">
        <v>142.49</v>
      </c>
      <c r="D20" s="271">
        <v>75.38</v>
      </c>
    </row>
    <row r="21" spans="1:4" ht="30" customHeight="1">
      <c r="A21" s="206" t="s">
        <v>103</v>
      </c>
      <c r="B21" s="378" t="s">
        <v>323</v>
      </c>
      <c r="C21" s="271">
        <v>125.77</v>
      </c>
      <c r="D21" s="271">
        <v>124.26</v>
      </c>
    </row>
    <row r="22" spans="1:4" ht="30" customHeight="1">
      <c r="A22" s="206" t="s">
        <v>104</v>
      </c>
      <c r="B22" s="378" t="s">
        <v>324</v>
      </c>
      <c r="C22" s="271">
        <v>110.8</v>
      </c>
      <c r="D22" s="271">
        <v>113.6</v>
      </c>
    </row>
    <row r="23" spans="1:4" ht="30" customHeight="1">
      <c r="A23" s="206" t="s">
        <v>105</v>
      </c>
      <c r="B23" s="378" t="s">
        <v>325</v>
      </c>
      <c r="C23" s="271">
        <v>105.11</v>
      </c>
      <c r="D23" s="271">
        <v>113.8</v>
      </c>
    </row>
    <row r="24" spans="1:4" ht="30" customHeight="1">
      <c r="A24" s="206" t="s">
        <v>106</v>
      </c>
      <c r="B24" s="378" t="s">
        <v>326</v>
      </c>
      <c r="C24" s="271">
        <v>124.37</v>
      </c>
      <c r="D24" s="271">
        <v>123.49</v>
      </c>
    </row>
    <row r="25" spans="1:4" ht="30" customHeight="1">
      <c r="A25" s="206" t="s">
        <v>107</v>
      </c>
      <c r="B25" s="378" t="s">
        <v>327</v>
      </c>
      <c r="C25" s="271">
        <v>113.2</v>
      </c>
      <c r="D25" s="271">
        <v>114.71</v>
      </c>
    </row>
    <row r="26" spans="1:4" ht="30" customHeight="1">
      <c r="A26" s="206" t="s">
        <v>108</v>
      </c>
      <c r="B26" s="378" t="s">
        <v>328</v>
      </c>
      <c r="C26" s="271">
        <v>114.66</v>
      </c>
      <c r="D26" s="271">
        <v>122</v>
      </c>
    </row>
    <row r="27" spans="1:4" ht="30" customHeight="1">
      <c r="A27" s="206" t="s">
        <v>109</v>
      </c>
      <c r="B27" s="378" t="s">
        <v>329</v>
      </c>
      <c r="C27" s="271">
        <v>143.12</v>
      </c>
      <c r="D27" s="271">
        <v>135.84</v>
      </c>
    </row>
    <row r="28" spans="1:4" ht="30" customHeight="1">
      <c r="A28" s="206" t="s">
        <v>110</v>
      </c>
      <c r="B28" s="378" t="s">
        <v>330</v>
      </c>
      <c r="C28" s="271">
        <v>87.57</v>
      </c>
      <c r="D28" s="271">
        <v>100.63</v>
      </c>
    </row>
    <row r="29" spans="1:4" ht="30" customHeight="1">
      <c r="A29" s="206" t="s">
        <v>111</v>
      </c>
      <c r="B29" s="378" t="s">
        <v>331</v>
      </c>
      <c r="C29" s="271">
        <v>96.31</v>
      </c>
      <c r="D29" s="271">
        <v>106.59</v>
      </c>
    </row>
    <row r="30" spans="1:4" ht="30" customHeight="1">
      <c r="A30" s="206" t="s">
        <v>112</v>
      </c>
      <c r="B30" s="378" t="s">
        <v>332</v>
      </c>
      <c r="C30" s="271">
        <v>149.26</v>
      </c>
      <c r="D30" s="271">
        <v>102.92</v>
      </c>
    </row>
    <row r="31" spans="1:4" ht="30" customHeight="1">
      <c r="A31" s="206" t="s">
        <v>113</v>
      </c>
      <c r="B31" s="378" t="s">
        <v>333</v>
      </c>
      <c r="C31" s="271">
        <v>80.400000000000006</v>
      </c>
      <c r="D31" s="271">
        <v>91.97</v>
      </c>
    </row>
    <row r="32" spans="1:4" ht="30" customHeight="1">
      <c r="A32" s="206" t="s">
        <v>299</v>
      </c>
      <c r="B32" s="378" t="s">
        <v>334</v>
      </c>
      <c r="C32" s="271">
        <v>185.12</v>
      </c>
      <c r="D32" s="271">
        <v>112.12</v>
      </c>
    </row>
    <row r="33" spans="1:4" ht="38.25" customHeight="1">
      <c r="A33" s="207" t="s">
        <v>114</v>
      </c>
      <c r="B33" s="377" t="s">
        <v>335</v>
      </c>
      <c r="C33" s="271">
        <v>102.23</v>
      </c>
      <c r="D33" s="271">
        <v>112.14</v>
      </c>
    </row>
    <row r="34" spans="1:4" ht="37.5" customHeight="1">
      <c r="A34" s="206" t="s">
        <v>114</v>
      </c>
      <c r="B34" s="378" t="s">
        <v>336</v>
      </c>
      <c r="C34" s="271">
        <v>102.23</v>
      </c>
      <c r="D34" s="271">
        <v>112.14</v>
      </c>
    </row>
    <row r="35" spans="1:4" s="42" customFormat="1" ht="30" customHeight="1">
      <c r="A35" s="188" t="s">
        <v>115</v>
      </c>
      <c r="B35" s="377" t="s">
        <v>337</v>
      </c>
      <c r="C35" s="269">
        <v>96.29</v>
      </c>
      <c r="D35" s="269">
        <v>111</v>
      </c>
    </row>
    <row r="36" spans="1:4" ht="30" customHeight="1">
      <c r="A36" s="268" t="s">
        <v>116</v>
      </c>
      <c r="B36" s="379" t="s">
        <v>338</v>
      </c>
      <c r="C36" s="271">
        <v>100.31</v>
      </c>
      <c r="D36" s="271">
        <v>105.5</v>
      </c>
    </row>
    <row r="37" spans="1:4" s="42" customFormat="1" ht="30" customHeight="1">
      <c r="A37" s="206" t="s">
        <v>117</v>
      </c>
      <c r="B37" s="378" t="s">
        <v>339</v>
      </c>
      <c r="C37" s="269">
        <v>92.96</v>
      </c>
      <c r="D37" s="269">
        <v>116.22</v>
      </c>
    </row>
    <row r="38" spans="1:4" ht="30" customHeight="1">
      <c r="A38" s="140"/>
      <c r="B38" s="140"/>
    </row>
    <row r="39" spans="1:4" ht="30" customHeight="1">
      <c r="A39" s="188"/>
      <c r="B39" s="188"/>
      <c r="C39" s="180"/>
      <c r="D39" s="180"/>
    </row>
    <row r="40" spans="1:4" ht="30" customHeight="1">
      <c r="A40" s="188"/>
      <c r="B40" s="188"/>
      <c r="C40" s="180"/>
      <c r="D40" s="180"/>
    </row>
    <row r="41" spans="1:4" ht="30" customHeight="1">
      <c r="A41" s="140"/>
      <c r="B41" s="140"/>
      <c r="C41" s="181"/>
      <c r="D41" s="181"/>
    </row>
    <row r="42" spans="1:4" ht="30" customHeight="1">
      <c r="A42" s="140"/>
      <c r="B42" s="140"/>
      <c r="C42" s="181"/>
      <c r="D42" s="181"/>
    </row>
    <row r="43" spans="1:4" ht="30" customHeight="1">
      <c r="A43" s="140"/>
      <c r="B43" s="140"/>
      <c r="C43" s="181"/>
      <c r="D43" s="181"/>
    </row>
    <row r="44" spans="1:4" ht="30" customHeight="1">
      <c r="A44" s="140"/>
      <c r="B44" s="140"/>
      <c r="C44" s="181"/>
      <c r="D44" s="181"/>
    </row>
  </sheetData>
  <mergeCells count="3">
    <mergeCell ref="A1:D1"/>
    <mergeCell ref="B4:B7"/>
    <mergeCell ref="A4:A7"/>
  </mergeCells>
  <pageMargins left="1.1811023622047245" right="0.78740157480314965" top="0.78740157480314965" bottom="0.78740157480314965" header="0" footer="0"/>
  <pageSetup paperSize="9" scale="73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Mục lục</vt:lpstr>
      <vt:lpstr>Tổng quan</vt:lpstr>
      <vt:lpstr>1.GRDP</vt:lpstr>
      <vt:lpstr>1.Nong nghiep</vt:lpstr>
      <vt:lpstr>3. SP chan nuoi</vt:lpstr>
      <vt:lpstr>4.Lam nghiep</vt:lpstr>
      <vt:lpstr>5.Thủy sản</vt:lpstr>
      <vt:lpstr>2.IIPthang</vt:lpstr>
      <vt:lpstr>7.IIPquy</vt:lpstr>
      <vt:lpstr>3.SPCNthang</vt:lpstr>
      <vt:lpstr>9.SPCNquy</vt:lpstr>
      <vt:lpstr>4.ton kho</vt:lpstr>
      <vt:lpstr>5.tieu thu</vt:lpstr>
      <vt:lpstr>6.Doanh nghiep</vt:lpstr>
      <vt:lpstr>7.Tong muc</vt:lpstr>
      <vt:lpstr>8.DTBLthang</vt:lpstr>
      <vt:lpstr>15.DTBLquy</vt:lpstr>
      <vt:lpstr>9.DT van tai</vt:lpstr>
      <vt:lpstr>17. DT Vtai quy</vt:lpstr>
      <vt:lpstr>10.Vantaithang</vt:lpstr>
      <vt:lpstr>19.Vantaiquy</vt:lpstr>
      <vt:lpstr>11. Nhapkhau</vt:lpstr>
      <vt:lpstr>12.Xuatkhau</vt:lpstr>
      <vt:lpstr>11.Thu NSNN</vt:lpstr>
      <vt:lpstr>12.Chi NSNN</vt:lpstr>
      <vt:lpstr>13.NHNN</vt:lpstr>
      <vt:lpstr>14.Thu hut dau tu</vt:lpstr>
      <vt:lpstr>26.VĐTTXH</vt:lpstr>
      <vt:lpstr>15.VonNSNNthang</vt:lpstr>
      <vt:lpstr>28.VonNSNNquy</vt:lpstr>
      <vt:lpstr>16.CPI</vt:lpstr>
      <vt:lpstr>30. CSG NN-CN</vt:lpstr>
      <vt:lpstr>17.XHMT</vt:lpstr>
      <vt:lpstr>'Tổng quan'!Print_Area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2024-07-24T08:36:52Z</cp:lastPrinted>
  <dcterms:created xsi:type="dcterms:W3CDTF">2018-08-01T13:07:17Z</dcterms:created>
  <dcterms:modified xsi:type="dcterms:W3CDTF">2024-07-25T09:22:59Z</dcterms:modified>
</cp:coreProperties>
</file>