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KINH TẾ XÃ HỘI\Tháng 9-2024\"/>
    </mc:Choice>
  </mc:AlternateContent>
  <xr:revisionPtr revIDLastSave="0" documentId="13_ncr:1_{9DF82BAE-9CD3-4C3C-ADE5-71BCBC0E342A}" xr6:coauthVersionLast="47" xr6:coauthVersionMax="47" xr10:uidLastSave="{00000000-0000-0000-0000-000000000000}"/>
  <bookViews>
    <workbookView xWindow="-120" yWindow="-120" windowWidth="24240" windowHeight="13020" tabRatio="870" firstSheet="23" activeTab="30" xr2:uid="{00000000-000D-0000-FFFF-FFFF00000000}"/>
  </bookViews>
  <sheets>
    <sheet name="Mục lục" sheetId="81" r:id="rId1"/>
    <sheet name="Tổng quan" sheetId="91" r:id="rId2"/>
    <sheet name="1.GRDP" sheetId="67" r:id="rId3"/>
    <sheet name="2.Nong nghiep" sheetId="62" r:id="rId4"/>
    <sheet name="3. SP chan nuoi" sheetId="69" r:id="rId5"/>
    <sheet name="4.Lam nghiep" sheetId="70" r:id="rId6"/>
    <sheet name="5.Thủy sản" sheetId="71" r:id="rId7"/>
    <sheet name="6.IIPthang" sheetId="55" r:id="rId8"/>
    <sheet name="7.IIPquy" sheetId="56" r:id="rId9"/>
    <sheet name="8.SPCNthang" sheetId="57" r:id="rId10"/>
    <sheet name="9.SPCNquy" sheetId="58" r:id="rId11"/>
    <sheet name="10.ton kho" sheetId="83" r:id="rId12"/>
    <sheet name="11.tieu thu" sheetId="82" r:id="rId13"/>
    <sheet name="12.Doanh nghiep" sheetId="75" r:id="rId14"/>
    <sheet name="13.Tong muc" sheetId="74" r:id="rId15"/>
    <sheet name="14. Tong muc quy" sheetId="92" r:id="rId16"/>
    <sheet name="15.DTBLthang" sheetId="21" r:id="rId17"/>
    <sheet name="16.DTBL quy" sheetId="93" r:id="rId18"/>
    <sheet name="17.DT van tai" sheetId="52" r:id="rId19"/>
    <sheet name="18. DT Vtai quy" sheetId="53" r:id="rId20"/>
    <sheet name="19.Vantaithang" sheetId="47" r:id="rId21"/>
    <sheet name="20.Vantaiquy" sheetId="33" r:id="rId22"/>
    <sheet name="21. Nhapkhau" sheetId="84" r:id="rId23"/>
    <sheet name="22.Xuatkhau" sheetId="85" r:id="rId24"/>
    <sheet name="23.Thu NSNN" sheetId="86" r:id="rId25"/>
    <sheet name="24.Chi NSNN" sheetId="87" r:id="rId26"/>
    <sheet name="25.NHNN" sheetId="88" r:id="rId27"/>
    <sheet name="26.Thu hut dau tu" sheetId="76" r:id="rId28"/>
    <sheet name="27.VĐTTXH" sheetId="59" r:id="rId29"/>
    <sheet name="28.VonNSNNthang" sheetId="60" r:id="rId30"/>
    <sheet name="29.VonNSNNquy" sheetId="61" r:id="rId31"/>
    <sheet name="30.CPI" sheetId="26" r:id="rId32"/>
    <sheet name="31. CSG NN-CN" sheetId="90" r:id="rId33"/>
    <sheet name="32.XHMT" sheetId="39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0">'[1]PNT-QUOT-#3'!#REF!</definedName>
    <definedName name="\z">'[1]COAT&amp;WRAP-QIOT-#3'!#REF!</definedName>
    <definedName name="_________h1" localSheetId="2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6" hidden="1">{"'TDTGT (theo Dphuong)'!$A$4:$F$75"}</definedName>
    <definedName name="_________h1" localSheetId="3" hidden="1">{"'TDTGT (theo Dphuong)'!$A$4:$F$75"}</definedName>
    <definedName name="_________h1" localSheetId="26" hidden="1">{"'TDTGT (theo Dphuong)'!$A$4:$F$75"}</definedName>
    <definedName name="_________h1" localSheetId="28" hidden="1">{"'TDTGT (theo Dphuong)'!$A$4:$F$75"}</definedName>
    <definedName name="_________h1" localSheetId="29" hidden="1">{"'TDTGT (theo Dphuong)'!$A$4:$F$75"}</definedName>
    <definedName name="_________h1" localSheetId="30" hidden="1">{"'TDTGT (theo Dphuong)'!$A$4:$F$75"}</definedName>
    <definedName name="_________h1" localSheetId="31" hidden="1">{"'TDTGT (theo Dphuong)'!$A$4:$F$75"}</definedName>
    <definedName name="_________h1" hidden="1">{"'TDTGT (theo Dphuong)'!$A$4:$F$75"}</definedName>
    <definedName name="________h1" localSheetId="2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6" hidden="1">{"'TDTGT (theo Dphuong)'!$A$4:$F$75"}</definedName>
    <definedName name="________h1" localSheetId="3" hidden="1">{"'TDTGT (theo Dphuong)'!$A$4:$F$75"}</definedName>
    <definedName name="________h1" localSheetId="26" hidden="1">{"'TDTGT (theo Dphuong)'!$A$4:$F$75"}</definedName>
    <definedName name="________h1" localSheetId="28" hidden="1">{"'TDTGT (theo Dphuong)'!$A$4:$F$75"}</definedName>
    <definedName name="________h1" localSheetId="29" hidden="1">{"'TDTGT (theo Dphuong)'!$A$4:$F$75"}</definedName>
    <definedName name="________h1" localSheetId="30" hidden="1">{"'TDTGT (theo Dphuong)'!$A$4:$F$75"}</definedName>
    <definedName name="________h1" localSheetId="31" hidden="1">{"'TDTGT (theo Dphuong)'!$A$4:$F$75"}</definedName>
    <definedName name="________h1" hidden="1">{"'TDTGT (theo Dphuong)'!$A$4:$F$75"}</definedName>
    <definedName name="_______h1" localSheetId="2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6" hidden="1">{"'TDTGT (theo Dphuong)'!$A$4:$F$75"}</definedName>
    <definedName name="_______h1" localSheetId="3" hidden="1">{"'TDTGT (theo Dphuong)'!$A$4:$F$75"}</definedName>
    <definedName name="_______h1" localSheetId="26" hidden="1">{"'TDTGT (theo Dphuong)'!$A$4:$F$75"}</definedName>
    <definedName name="_______h1" localSheetId="28" hidden="1">{"'TDTGT (theo Dphuong)'!$A$4:$F$75"}</definedName>
    <definedName name="_______h1" localSheetId="29" hidden="1">{"'TDTGT (theo Dphuong)'!$A$4:$F$75"}</definedName>
    <definedName name="_______h1" localSheetId="30" hidden="1">{"'TDTGT (theo Dphuong)'!$A$4:$F$75"}</definedName>
    <definedName name="_______h1" localSheetId="31" hidden="1">{"'TDTGT (theo Dphuong)'!$A$4:$F$75"}</definedName>
    <definedName name="_______h1" hidden="1">{"'TDTGT (theo Dphuong)'!$A$4:$F$75"}</definedName>
    <definedName name="______B5" localSheetId="2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6" hidden="1">{#N/A,#N/A,FALSE,"Chung"}</definedName>
    <definedName name="______B5" localSheetId="3" hidden="1">{#N/A,#N/A,FALSE,"Chung"}</definedName>
    <definedName name="______B5" localSheetId="26" hidden="1">{#N/A,#N/A,FALSE,"Chung"}</definedName>
    <definedName name="______B5" localSheetId="28" hidden="1">{#N/A,#N/A,FALSE,"Chung"}</definedName>
    <definedName name="______B5" localSheetId="29" hidden="1">{#N/A,#N/A,FALSE,"Chung"}</definedName>
    <definedName name="______B5" localSheetId="30" hidden="1">{#N/A,#N/A,FALSE,"Chung"}</definedName>
    <definedName name="______B5" localSheetId="31" hidden="1">{#N/A,#N/A,FALSE,"Chung"}</definedName>
    <definedName name="______B5" hidden="1">{#N/A,#N/A,FALSE,"Chung"}</definedName>
    <definedName name="______h1" localSheetId="2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6" hidden="1">{"'TDTGT (theo Dphuong)'!$A$4:$F$75"}</definedName>
    <definedName name="______h1" localSheetId="3" hidden="1">{"'TDTGT (theo Dphuong)'!$A$4:$F$75"}</definedName>
    <definedName name="______h1" localSheetId="26" hidden="1">{"'TDTGT (theo Dphuong)'!$A$4:$F$75"}</definedName>
    <definedName name="______h1" localSheetId="28" hidden="1">{"'TDTGT (theo Dphuong)'!$A$4:$F$75"}</definedName>
    <definedName name="______h1" localSheetId="29" hidden="1">{"'TDTGT (theo Dphuong)'!$A$4:$F$75"}</definedName>
    <definedName name="______h1" localSheetId="30" hidden="1">{"'TDTGT (theo Dphuong)'!$A$4:$F$75"}</definedName>
    <definedName name="______h1" localSheetId="31" hidden="1">{"'TDTGT (theo Dphuong)'!$A$4:$F$75"}</definedName>
    <definedName name="______h1" hidden="1">{"'TDTGT (theo Dphuong)'!$A$4:$F$75"}</definedName>
    <definedName name="______h2" localSheetId="2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6" hidden="1">{"'TDTGT (theo Dphuong)'!$A$4:$F$75"}</definedName>
    <definedName name="______h2" localSheetId="3" hidden="1">{"'TDTGT (theo Dphuong)'!$A$4:$F$75"}</definedName>
    <definedName name="______h2" localSheetId="26" hidden="1">{"'TDTGT (theo Dphuong)'!$A$4:$F$75"}</definedName>
    <definedName name="______h2" localSheetId="28" hidden="1">{"'TDTGT (theo Dphuong)'!$A$4:$F$75"}</definedName>
    <definedName name="______h2" localSheetId="29" hidden="1">{"'TDTGT (theo Dphuong)'!$A$4:$F$75"}</definedName>
    <definedName name="______h2" localSheetId="30" hidden="1">{"'TDTGT (theo Dphuong)'!$A$4:$F$75"}</definedName>
    <definedName name="______h2" localSheetId="31" hidden="1">{"'TDTGT (theo Dphuong)'!$A$4:$F$75"}</definedName>
    <definedName name="______h2" hidden="1">{"'TDTGT (theo Dphuong)'!$A$4:$F$75"}</definedName>
    <definedName name="_____B5" localSheetId="2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6" hidden="1">{#N/A,#N/A,FALSE,"Chung"}</definedName>
    <definedName name="_____B5" localSheetId="3" hidden="1">{#N/A,#N/A,FALSE,"Chung"}</definedName>
    <definedName name="_____B5" localSheetId="26" hidden="1">{#N/A,#N/A,FALSE,"Chung"}</definedName>
    <definedName name="_____B5" localSheetId="28" hidden="1">{#N/A,#N/A,FALSE,"Chung"}</definedName>
    <definedName name="_____B5" localSheetId="29" hidden="1">{#N/A,#N/A,FALSE,"Chung"}</definedName>
    <definedName name="_____B5" localSheetId="30" hidden="1">{#N/A,#N/A,FALSE,"Chung"}</definedName>
    <definedName name="_____B5" localSheetId="31" hidden="1">{#N/A,#N/A,FALSE,"Chung"}</definedName>
    <definedName name="_____B5" hidden="1">{#N/A,#N/A,FALSE,"Chung"}</definedName>
    <definedName name="_____h1" localSheetId="2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6" hidden="1">{"'TDTGT (theo Dphuong)'!$A$4:$F$75"}</definedName>
    <definedName name="_____h1" localSheetId="3" hidden="1">{"'TDTGT (theo Dphuong)'!$A$4:$F$75"}</definedName>
    <definedName name="_____h1" localSheetId="26" hidden="1">{"'TDTGT (theo Dphuong)'!$A$4:$F$75"}</definedName>
    <definedName name="_____h1" localSheetId="28" hidden="1">{"'TDTGT (theo Dphuong)'!$A$4:$F$75"}</definedName>
    <definedName name="_____h1" localSheetId="29" hidden="1">{"'TDTGT (theo Dphuong)'!$A$4:$F$75"}</definedName>
    <definedName name="_____h1" localSheetId="30" hidden="1">{"'TDTGT (theo Dphuong)'!$A$4:$F$75"}</definedName>
    <definedName name="_____h1" localSheetId="31" hidden="1">{"'TDTGT (theo Dphuong)'!$A$4:$F$75"}</definedName>
    <definedName name="_____h1" hidden="1">{"'TDTGT (theo Dphuong)'!$A$4:$F$75"}</definedName>
    <definedName name="_____h2" localSheetId="2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6" hidden="1">{"'TDTGT (theo Dphuong)'!$A$4:$F$75"}</definedName>
    <definedName name="_____h2" localSheetId="3" hidden="1">{"'TDTGT (theo Dphuong)'!$A$4:$F$75"}</definedName>
    <definedName name="_____h2" localSheetId="26" hidden="1">{"'TDTGT (theo Dphuong)'!$A$4:$F$75"}</definedName>
    <definedName name="_____h2" localSheetId="28" hidden="1">{"'TDTGT (theo Dphuong)'!$A$4:$F$75"}</definedName>
    <definedName name="_____h2" localSheetId="29" hidden="1">{"'TDTGT (theo Dphuong)'!$A$4:$F$75"}</definedName>
    <definedName name="_____h2" localSheetId="30" hidden="1">{"'TDTGT (theo Dphuong)'!$A$4:$F$75"}</definedName>
    <definedName name="_____h2" localSheetId="31" hidden="1">{"'TDTGT (theo Dphuong)'!$A$4:$F$75"}</definedName>
    <definedName name="_____h2" hidden="1">{"'TDTGT (theo Dphuong)'!$A$4:$F$75"}</definedName>
    <definedName name="____B5" localSheetId="2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6" hidden="1">{#N/A,#N/A,FALSE,"Chung"}</definedName>
    <definedName name="____B5" localSheetId="3" hidden="1">{#N/A,#N/A,FALSE,"Chung"}</definedName>
    <definedName name="____B5" localSheetId="26" hidden="1">{#N/A,#N/A,FALSE,"Chung"}</definedName>
    <definedName name="____B5" localSheetId="28" hidden="1">{#N/A,#N/A,FALSE,"Chung"}</definedName>
    <definedName name="____B5" localSheetId="29" hidden="1">{#N/A,#N/A,FALSE,"Chung"}</definedName>
    <definedName name="____B5" localSheetId="30" hidden="1">{#N/A,#N/A,FALSE,"Chung"}</definedName>
    <definedName name="____B5" localSheetId="31" hidden="1">{#N/A,#N/A,FALSE,"Chung"}</definedName>
    <definedName name="____B5" hidden="1">{#N/A,#N/A,FALSE,"Chung"}</definedName>
    <definedName name="____h1" localSheetId="2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6" hidden="1">{"'TDTGT (theo Dphuong)'!$A$4:$F$75"}</definedName>
    <definedName name="____h1" localSheetId="3" hidden="1">{"'TDTGT (theo Dphuong)'!$A$4:$F$75"}</definedName>
    <definedName name="____h1" localSheetId="26" hidden="1">{"'TDTGT (theo Dphuong)'!$A$4:$F$75"}</definedName>
    <definedName name="____h1" localSheetId="28" hidden="1">{"'TDTGT (theo Dphuong)'!$A$4:$F$75"}</definedName>
    <definedName name="____h1" localSheetId="29" hidden="1">{"'TDTGT (theo Dphuong)'!$A$4:$F$75"}</definedName>
    <definedName name="____h1" localSheetId="30" hidden="1">{"'TDTGT (theo Dphuong)'!$A$4:$F$75"}</definedName>
    <definedName name="____h1" localSheetId="31" hidden="1">{"'TDTGT (theo Dphuong)'!$A$4:$F$75"}</definedName>
    <definedName name="____h1" hidden="1">{"'TDTGT (theo Dphuong)'!$A$4:$F$75"}</definedName>
    <definedName name="____h2" localSheetId="2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6" hidden="1">{"'TDTGT (theo Dphuong)'!$A$4:$F$75"}</definedName>
    <definedName name="____h2" localSheetId="3" hidden="1">{"'TDTGT (theo Dphuong)'!$A$4:$F$75"}</definedName>
    <definedName name="____h2" localSheetId="26" hidden="1">{"'TDTGT (theo Dphuong)'!$A$4:$F$75"}</definedName>
    <definedName name="____h2" localSheetId="28" hidden="1">{"'TDTGT (theo Dphuong)'!$A$4:$F$75"}</definedName>
    <definedName name="____h2" localSheetId="29" hidden="1">{"'TDTGT (theo Dphuong)'!$A$4:$F$75"}</definedName>
    <definedName name="____h2" localSheetId="30" hidden="1">{"'TDTGT (theo Dphuong)'!$A$4:$F$75"}</definedName>
    <definedName name="____h2" localSheetId="31" hidden="1">{"'TDTGT (theo Dphuong)'!$A$4:$F$75"}</definedName>
    <definedName name="____h2" hidden="1">{"'TDTGT (theo Dphuong)'!$A$4:$F$75"}</definedName>
    <definedName name="___B5" localSheetId="2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6" hidden="1">{#N/A,#N/A,FALSE,"Chung"}</definedName>
    <definedName name="___B5" localSheetId="3" hidden="1">{#N/A,#N/A,FALSE,"Chung"}</definedName>
    <definedName name="___B5" localSheetId="26" hidden="1">{#N/A,#N/A,FALSE,"Chung"}</definedName>
    <definedName name="___B5" localSheetId="28" hidden="1">{#N/A,#N/A,FALSE,"Chung"}</definedName>
    <definedName name="___B5" localSheetId="29" hidden="1">{#N/A,#N/A,FALSE,"Chung"}</definedName>
    <definedName name="___B5" localSheetId="30" hidden="1">{#N/A,#N/A,FALSE,"Chung"}</definedName>
    <definedName name="___B5" localSheetId="31" hidden="1">{#N/A,#N/A,FALSE,"Chung"}</definedName>
    <definedName name="___B5" hidden="1">{#N/A,#N/A,FALSE,"Chung"}</definedName>
    <definedName name="___h1" localSheetId="2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6" hidden="1">{"'TDTGT (theo Dphuong)'!$A$4:$F$75"}</definedName>
    <definedName name="___h1" localSheetId="3" hidden="1">{"'TDTGT (theo Dphuong)'!$A$4:$F$75"}</definedName>
    <definedName name="___h1" localSheetId="26" hidden="1">{"'TDTGT (theo Dphuong)'!$A$4:$F$75"}</definedName>
    <definedName name="___h1" localSheetId="28" hidden="1">{"'TDTGT (theo Dphuong)'!$A$4:$F$75"}</definedName>
    <definedName name="___h1" localSheetId="29" hidden="1">{"'TDTGT (theo Dphuong)'!$A$4:$F$75"}</definedName>
    <definedName name="___h1" localSheetId="30" hidden="1">{"'TDTGT (theo Dphuong)'!$A$4:$F$75"}</definedName>
    <definedName name="___h1" localSheetId="31" hidden="1">{"'TDTGT (theo Dphuong)'!$A$4:$F$75"}</definedName>
    <definedName name="___h1" hidden="1">{"'TDTGT (theo Dphuong)'!$A$4:$F$75"}</definedName>
    <definedName name="___h2" localSheetId="2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6" hidden="1">{"'TDTGT (theo Dphuong)'!$A$4:$F$75"}</definedName>
    <definedName name="___h2" localSheetId="3" hidden="1">{"'TDTGT (theo Dphuong)'!$A$4:$F$75"}</definedName>
    <definedName name="___h2" localSheetId="26" hidden="1">{"'TDTGT (theo Dphuong)'!$A$4:$F$75"}</definedName>
    <definedName name="___h2" localSheetId="28" hidden="1">{"'TDTGT (theo Dphuong)'!$A$4:$F$75"}</definedName>
    <definedName name="___h2" localSheetId="29" hidden="1">{"'TDTGT (theo Dphuong)'!$A$4:$F$75"}</definedName>
    <definedName name="___h2" localSheetId="30" hidden="1">{"'TDTGT (theo Dphuong)'!$A$4:$F$75"}</definedName>
    <definedName name="___h2" localSheetId="31" hidden="1">{"'TDTGT (theo Dphuong)'!$A$4:$F$75"}</definedName>
    <definedName name="___h2" hidden="1">{"'TDTGT (theo Dphuong)'!$A$4:$F$75"}</definedName>
    <definedName name="__B5" localSheetId="2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6" hidden="1">{#N/A,#N/A,FALSE,"Chung"}</definedName>
    <definedName name="__B5" localSheetId="3" hidden="1">{#N/A,#N/A,FALSE,"Chung"}</definedName>
    <definedName name="__B5" localSheetId="26" hidden="1">{#N/A,#N/A,FALSE,"Chung"}</definedName>
    <definedName name="__B5" localSheetId="28" hidden="1">{#N/A,#N/A,FALSE,"Chung"}</definedName>
    <definedName name="__B5" localSheetId="29" hidden="1">{#N/A,#N/A,FALSE,"Chung"}</definedName>
    <definedName name="__B5" localSheetId="30" hidden="1">{#N/A,#N/A,FALSE,"Chung"}</definedName>
    <definedName name="__B5" localSheetId="31" hidden="1">{#N/A,#N/A,FALSE,"Chung"}</definedName>
    <definedName name="__B5" hidden="1">{#N/A,#N/A,FALSE,"Chung"}</definedName>
    <definedName name="__h1" localSheetId="2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6" hidden="1">{"'TDTGT (theo Dphuong)'!$A$4:$F$75"}</definedName>
    <definedName name="__h1" localSheetId="3" hidden="1">{"'TDTGT (theo Dphuong)'!$A$4:$F$75"}</definedName>
    <definedName name="__h1" localSheetId="26" hidden="1">{"'TDTGT (theo Dphuong)'!$A$4:$F$75"}</definedName>
    <definedName name="__h1" localSheetId="28" hidden="1">{"'TDTGT (theo Dphuong)'!$A$4:$F$75"}</definedName>
    <definedName name="__h1" localSheetId="29" hidden="1">{"'TDTGT (theo Dphuong)'!$A$4:$F$75"}</definedName>
    <definedName name="__h1" localSheetId="30" hidden="1">{"'TDTGT (theo Dphuong)'!$A$4:$F$75"}</definedName>
    <definedName name="__h1" localSheetId="31" hidden="1">{"'TDTGT (theo Dphuong)'!$A$4:$F$75"}</definedName>
    <definedName name="__h1" hidden="1">{"'TDTGT (theo Dphuong)'!$A$4:$F$75"}</definedName>
    <definedName name="__h2" localSheetId="2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6" hidden="1">{"'TDTGT (theo Dphuong)'!$A$4:$F$75"}</definedName>
    <definedName name="__h2" localSheetId="3" hidden="1">{"'TDTGT (theo Dphuong)'!$A$4:$F$75"}</definedName>
    <definedName name="__h2" localSheetId="26" hidden="1">{"'TDTGT (theo Dphuong)'!$A$4:$F$75"}</definedName>
    <definedName name="__h2" localSheetId="28" hidden="1">{"'TDTGT (theo Dphuong)'!$A$4:$F$75"}</definedName>
    <definedName name="__h2" localSheetId="29" hidden="1">{"'TDTGT (theo Dphuong)'!$A$4:$F$75"}</definedName>
    <definedName name="__h2" localSheetId="30" hidden="1">{"'TDTGT (theo Dphuong)'!$A$4:$F$75"}</definedName>
    <definedName name="__h2" localSheetId="31" hidden="1">{"'TDTGT (theo Dphuong)'!$A$4:$F$75"}</definedName>
    <definedName name="__h2" hidden="1">{"'TDTGT (theo Dphuong)'!$A$4:$F$75"}</definedName>
    <definedName name="_B5" localSheetId="2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6" hidden="1">{#N/A,#N/A,FALSE,"Chung"}</definedName>
    <definedName name="_B5" localSheetId="3" hidden="1">{#N/A,#N/A,FALSE,"Chung"}</definedName>
    <definedName name="_B5" localSheetId="26" hidden="1">{#N/A,#N/A,FALSE,"Chung"}</definedName>
    <definedName name="_B5" localSheetId="28" hidden="1">{#N/A,#N/A,FALSE,"Chung"}</definedName>
    <definedName name="_B5" localSheetId="29" hidden="1">{#N/A,#N/A,FALSE,"Chung"}</definedName>
    <definedName name="_B5" localSheetId="30" hidden="1">{#N/A,#N/A,FALSE,"Chung"}</definedName>
    <definedName name="_B5" localSheetId="31" hidden="1">{#N/A,#N/A,FALSE,"Chung"}</definedName>
    <definedName name="_B5" hidden="1">{#N/A,#N/A,FALSE,"Chung"}</definedName>
    <definedName name="_Fill" localSheetId="2" hidden="1">#REF!</definedName>
    <definedName name="_Fill" localSheetId="11" hidden="1">#REF!</definedName>
    <definedName name="_Fill" localSheetId="12" hidden="1">#REF!</definedName>
    <definedName name="_Fill" localSheetId="16" hidden="1">#REF!</definedName>
    <definedName name="_Fill" localSheetId="20" hidden="1">#REF!</definedName>
    <definedName name="_Fill" localSheetId="3" hidden="1">#REF!</definedName>
    <definedName name="_Fill" localSheetId="26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8" hidden="1">#REF!</definedName>
    <definedName name="_Fill" localSheetId="10" hidden="1">#REF!</definedName>
    <definedName name="_Fill" hidden="1">#REF!</definedName>
    <definedName name="_xlnm._FilterDatabase" localSheetId="13" hidden="1">'12.Doanh nghiep'!#REF!</definedName>
    <definedName name="_h1" localSheetId="2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6" hidden="1">{"'TDTGT (theo Dphuong)'!$A$4:$F$75"}</definedName>
    <definedName name="_h1" localSheetId="3" hidden="1">{"'TDTGT (theo Dphuong)'!$A$4:$F$75"}</definedName>
    <definedName name="_h1" localSheetId="26" hidden="1">{"'TDTGT (theo Dphuong)'!$A$4:$F$75"}</definedName>
    <definedName name="_h1" localSheetId="28" hidden="1">{"'TDTGT (theo Dphuong)'!$A$4:$F$75"}</definedName>
    <definedName name="_h1" localSheetId="29" hidden="1">{"'TDTGT (theo Dphuong)'!$A$4:$F$75"}</definedName>
    <definedName name="_h1" localSheetId="30" hidden="1">{"'TDTGT (theo Dphuong)'!$A$4:$F$75"}</definedName>
    <definedName name="_h1" localSheetId="31" hidden="1">{"'TDTGT (theo Dphuong)'!$A$4:$F$75"}</definedName>
    <definedName name="_h1" hidden="1">{"'TDTGT (theo Dphuong)'!$A$4:$F$75"}</definedName>
    <definedName name="_h2" localSheetId="2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6" hidden="1">{"'TDTGT (theo Dphuong)'!$A$4:$F$75"}</definedName>
    <definedName name="_h2" localSheetId="3" hidden="1">{"'TDTGT (theo Dphuong)'!$A$4:$F$75"}</definedName>
    <definedName name="_h2" localSheetId="26" hidden="1">{"'TDTGT (theo Dphuong)'!$A$4:$F$75"}</definedName>
    <definedName name="_h2" localSheetId="28" hidden="1">{"'TDTGT (theo Dphuong)'!$A$4:$F$75"}</definedName>
    <definedName name="_h2" localSheetId="29" hidden="1">{"'TDTGT (theo Dphuong)'!$A$4:$F$75"}</definedName>
    <definedName name="_h2" localSheetId="30" hidden="1">{"'TDTGT (theo Dphuong)'!$A$4:$F$75"}</definedName>
    <definedName name="_h2" localSheetId="3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2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6" hidden="1">{"'TDTGT (theo Dphuong)'!$A$4:$F$75"}</definedName>
    <definedName name="abc" localSheetId="3" hidden="1">{"'TDTGT (theo Dphuong)'!$A$4:$F$75"}</definedName>
    <definedName name="abc" localSheetId="26" hidden="1">{"'TDTGT (theo Dphuong)'!$A$4:$F$75"}</definedName>
    <definedName name="abc" localSheetId="28" hidden="1">{"'TDTGT (theo Dphuong)'!$A$4:$F$75"}</definedName>
    <definedName name="abc" localSheetId="29" hidden="1">{"'TDTGT (theo Dphuong)'!$A$4:$F$75"}</definedName>
    <definedName name="abc" localSheetId="30" hidden="1">{"'TDTGT (theo Dphuong)'!$A$4:$F$75"}</definedName>
    <definedName name="abc" localSheetId="31" hidden="1">{"'TDTGT (theo Dphuong)'!$A$4:$F$75"}</definedName>
    <definedName name="abc" hidden="1">{"'TDTGT (theo Dphuong)'!$A$4:$F$75"}</definedName>
    <definedName name="adsf" localSheetId="2">#REF!</definedName>
    <definedName name="adsf" localSheetId="11">#REF!</definedName>
    <definedName name="adsf" localSheetId="12">#REF!</definedName>
    <definedName name="adsf" localSheetId="16">#REF!</definedName>
    <definedName name="adsf" localSheetId="20">#REF!</definedName>
    <definedName name="adsf" localSheetId="3">#REF!</definedName>
    <definedName name="adsf" localSheetId="26">#REF!</definedName>
    <definedName name="adsf" localSheetId="30">#REF!</definedName>
    <definedName name="adsf" localSheetId="31">#REF!</definedName>
    <definedName name="adsf" localSheetId="8">#REF!</definedName>
    <definedName name="adsf" localSheetId="10">#REF!</definedName>
    <definedName name="adsf">#REF!</definedName>
    <definedName name="anpha" localSheetId="2">#REF!</definedName>
    <definedName name="anpha" localSheetId="11">#REF!</definedName>
    <definedName name="anpha" localSheetId="12">#REF!</definedName>
    <definedName name="anpha" localSheetId="16">#REF!</definedName>
    <definedName name="anpha" localSheetId="20">#REF!</definedName>
    <definedName name="anpha" localSheetId="3">#REF!</definedName>
    <definedName name="anpha" localSheetId="26">#REF!</definedName>
    <definedName name="anpha" localSheetId="28">#REF!</definedName>
    <definedName name="anpha" localSheetId="29">#REF!</definedName>
    <definedName name="anpha" localSheetId="30">#REF!</definedName>
    <definedName name="anpha" localSheetId="31">#REF!</definedName>
    <definedName name="anpha" localSheetId="8">#REF!</definedName>
    <definedName name="anpha" localSheetId="10">#REF!</definedName>
    <definedName name="anpha">#REF!</definedName>
    <definedName name="B">'[1]PNT-QUOT-#3'!#REF!</definedName>
    <definedName name="B5new" localSheetId="2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6" hidden="1">{"'TDTGT (theo Dphuong)'!$A$4:$F$75"}</definedName>
    <definedName name="B5new" localSheetId="3" hidden="1">{"'TDTGT (theo Dphuong)'!$A$4:$F$75"}</definedName>
    <definedName name="B5new" localSheetId="26" hidden="1">{"'TDTGT (theo Dphuong)'!$A$4:$F$75"}</definedName>
    <definedName name="B5new" localSheetId="28" hidden="1">{"'TDTGT (theo Dphuong)'!$A$4:$F$75"}</definedName>
    <definedName name="B5new" localSheetId="29" hidden="1">{"'TDTGT (theo Dphuong)'!$A$4:$F$75"}</definedName>
    <definedName name="B5new" localSheetId="30" hidden="1">{"'TDTGT (theo Dphuong)'!$A$4:$F$75"}</definedName>
    <definedName name="B5new" localSheetId="31" hidden="1">{"'TDTGT (theo Dphuong)'!$A$4:$F$75"}</definedName>
    <definedName name="B5new" hidden="1">{"'TDTGT (theo Dphuong)'!$A$4:$F$75"}</definedName>
    <definedName name="beta" localSheetId="2">#REF!</definedName>
    <definedName name="beta" localSheetId="11">#REF!</definedName>
    <definedName name="beta" localSheetId="12">#REF!</definedName>
    <definedName name="beta" localSheetId="16">#REF!</definedName>
    <definedName name="beta" localSheetId="20">#REF!</definedName>
    <definedName name="beta" localSheetId="3">#REF!</definedName>
    <definedName name="beta" localSheetId="26">#REF!</definedName>
    <definedName name="beta" localSheetId="30">#REF!</definedName>
    <definedName name="beta" localSheetId="31">#REF!</definedName>
    <definedName name="beta" localSheetId="8">#REF!</definedName>
    <definedName name="beta" localSheetId="10">#REF!</definedName>
    <definedName name="beta">#REF!</definedName>
    <definedName name="BT" localSheetId="2">#REF!</definedName>
    <definedName name="BT" localSheetId="11">#REF!</definedName>
    <definedName name="BT" localSheetId="12">#REF!</definedName>
    <definedName name="BT" localSheetId="16">#REF!</definedName>
    <definedName name="BT" localSheetId="20">#REF!</definedName>
    <definedName name="BT" localSheetId="3">#REF!</definedName>
    <definedName name="BT" localSheetId="26">#REF!</definedName>
    <definedName name="BT" localSheetId="28">#REF!</definedName>
    <definedName name="BT" localSheetId="29">#REF!</definedName>
    <definedName name="BT" localSheetId="30">#REF!</definedName>
    <definedName name="BT" localSheetId="31">#REF!</definedName>
    <definedName name="BT" localSheetId="8">#REF!</definedName>
    <definedName name="BT" localSheetId="10">#REF!</definedName>
    <definedName name="BT">#REF!</definedName>
    <definedName name="bv" localSheetId="2">#REF!</definedName>
    <definedName name="bv" localSheetId="11">#REF!</definedName>
    <definedName name="bv" localSheetId="12">#REF!</definedName>
    <definedName name="bv" localSheetId="16">#REF!</definedName>
    <definedName name="bv" localSheetId="20">#REF!</definedName>
    <definedName name="bv" localSheetId="3">#REF!</definedName>
    <definedName name="bv" localSheetId="26">#REF!</definedName>
    <definedName name="bv" localSheetId="28">#REF!</definedName>
    <definedName name="bv" localSheetId="29">#REF!</definedName>
    <definedName name="bv" localSheetId="30">#REF!</definedName>
    <definedName name="bv" localSheetId="31">#REF!</definedName>
    <definedName name="bv" localSheetId="8">#REF!</definedName>
    <definedName name="bv" localSheetId="10">#REF!</definedName>
    <definedName name="bv">#REF!</definedName>
    <definedName name="COAT">'[1]PNT-QUOT-#3'!#REF!</definedName>
    <definedName name="CS_10" localSheetId="2">#REF!</definedName>
    <definedName name="CS_10" localSheetId="11">#REF!</definedName>
    <definedName name="CS_10" localSheetId="12">#REF!</definedName>
    <definedName name="CS_10" localSheetId="16">#REF!</definedName>
    <definedName name="CS_10" localSheetId="20">#REF!</definedName>
    <definedName name="CS_10" localSheetId="3">#REF!</definedName>
    <definedName name="CS_10" localSheetId="26">#REF!</definedName>
    <definedName name="CS_10" localSheetId="28">#REF!</definedName>
    <definedName name="CS_10" localSheetId="29">#REF!</definedName>
    <definedName name="CS_10" localSheetId="30">#REF!</definedName>
    <definedName name="CS_10" localSheetId="31">#REF!</definedName>
    <definedName name="CS_10" localSheetId="8">#REF!</definedName>
    <definedName name="CS_10" localSheetId="10">#REF!</definedName>
    <definedName name="CS_10">#REF!</definedName>
    <definedName name="CS_100" localSheetId="2">#REF!</definedName>
    <definedName name="CS_100" localSheetId="11">#REF!</definedName>
    <definedName name="CS_100" localSheetId="12">#REF!</definedName>
    <definedName name="CS_100" localSheetId="16">#REF!</definedName>
    <definedName name="CS_100" localSheetId="20">#REF!</definedName>
    <definedName name="CS_100" localSheetId="3">#REF!</definedName>
    <definedName name="CS_100" localSheetId="26">#REF!</definedName>
    <definedName name="CS_100" localSheetId="28">#REF!</definedName>
    <definedName name="CS_100" localSheetId="29">#REF!</definedName>
    <definedName name="CS_100" localSheetId="30">#REF!</definedName>
    <definedName name="CS_100" localSheetId="31">#REF!</definedName>
    <definedName name="CS_100" localSheetId="8">#REF!</definedName>
    <definedName name="CS_100" localSheetId="10">#REF!</definedName>
    <definedName name="CS_100">#REF!</definedName>
    <definedName name="CS_10S" localSheetId="2">#REF!</definedName>
    <definedName name="CS_10S" localSheetId="11">#REF!</definedName>
    <definedName name="CS_10S" localSheetId="12">#REF!</definedName>
    <definedName name="CS_10S" localSheetId="16">#REF!</definedName>
    <definedName name="CS_10S" localSheetId="20">#REF!</definedName>
    <definedName name="CS_10S" localSheetId="3">#REF!</definedName>
    <definedName name="CS_10S" localSheetId="26">#REF!</definedName>
    <definedName name="CS_10S" localSheetId="28">#REF!</definedName>
    <definedName name="CS_10S" localSheetId="29">#REF!</definedName>
    <definedName name="CS_10S" localSheetId="30">#REF!</definedName>
    <definedName name="CS_10S" localSheetId="31">#REF!</definedName>
    <definedName name="CS_10S" localSheetId="8">#REF!</definedName>
    <definedName name="CS_10S" localSheetId="10">#REF!</definedName>
    <definedName name="CS_10S">#REF!</definedName>
    <definedName name="CS_120" localSheetId="2">#REF!</definedName>
    <definedName name="CS_120" localSheetId="11">#REF!</definedName>
    <definedName name="CS_120" localSheetId="12">#REF!</definedName>
    <definedName name="CS_120" localSheetId="16">#REF!</definedName>
    <definedName name="CS_120" localSheetId="20">#REF!</definedName>
    <definedName name="CS_120" localSheetId="3">#REF!</definedName>
    <definedName name="CS_120" localSheetId="26">#REF!</definedName>
    <definedName name="CS_120" localSheetId="28">#REF!</definedName>
    <definedName name="CS_120" localSheetId="29">#REF!</definedName>
    <definedName name="CS_120" localSheetId="30">#REF!</definedName>
    <definedName name="CS_120" localSheetId="31">#REF!</definedName>
    <definedName name="CS_120" localSheetId="8">#REF!</definedName>
    <definedName name="CS_120" localSheetId="10">#REF!</definedName>
    <definedName name="CS_120">#REF!</definedName>
    <definedName name="CS_140" localSheetId="2">#REF!</definedName>
    <definedName name="CS_140" localSheetId="11">#REF!</definedName>
    <definedName name="CS_140" localSheetId="12">#REF!</definedName>
    <definedName name="CS_140" localSheetId="16">#REF!</definedName>
    <definedName name="CS_140" localSheetId="20">#REF!</definedName>
    <definedName name="CS_140" localSheetId="3">#REF!</definedName>
    <definedName name="CS_140" localSheetId="26">#REF!</definedName>
    <definedName name="CS_140" localSheetId="28">#REF!</definedName>
    <definedName name="CS_140" localSheetId="29">#REF!</definedName>
    <definedName name="CS_140" localSheetId="30">#REF!</definedName>
    <definedName name="CS_140" localSheetId="31">#REF!</definedName>
    <definedName name="CS_140" localSheetId="8">#REF!</definedName>
    <definedName name="CS_140" localSheetId="10">#REF!</definedName>
    <definedName name="CS_140">#REF!</definedName>
    <definedName name="CS_160" localSheetId="2">#REF!</definedName>
    <definedName name="CS_160" localSheetId="11">#REF!</definedName>
    <definedName name="CS_160" localSheetId="12">#REF!</definedName>
    <definedName name="CS_160" localSheetId="16">#REF!</definedName>
    <definedName name="CS_160" localSheetId="20">#REF!</definedName>
    <definedName name="CS_160" localSheetId="3">#REF!</definedName>
    <definedName name="CS_160" localSheetId="26">#REF!</definedName>
    <definedName name="CS_160" localSheetId="28">#REF!</definedName>
    <definedName name="CS_160" localSheetId="29">#REF!</definedName>
    <definedName name="CS_160" localSheetId="30">#REF!</definedName>
    <definedName name="CS_160" localSheetId="31">#REF!</definedName>
    <definedName name="CS_160" localSheetId="8">#REF!</definedName>
    <definedName name="CS_160" localSheetId="10">#REF!</definedName>
    <definedName name="CS_160">#REF!</definedName>
    <definedName name="CS_20" localSheetId="2">#REF!</definedName>
    <definedName name="CS_20" localSheetId="11">#REF!</definedName>
    <definedName name="CS_20" localSheetId="12">#REF!</definedName>
    <definedName name="CS_20" localSheetId="16">#REF!</definedName>
    <definedName name="CS_20" localSheetId="20">#REF!</definedName>
    <definedName name="CS_20" localSheetId="3">#REF!</definedName>
    <definedName name="CS_20" localSheetId="26">#REF!</definedName>
    <definedName name="CS_20" localSheetId="28">#REF!</definedName>
    <definedName name="CS_20" localSheetId="29">#REF!</definedName>
    <definedName name="CS_20" localSheetId="30">#REF!</definedName>
    <definedName name="CS_20" localSheetId="31">#REF!</definedName>
    <definedName name="CS_20" localSheetId="8">#REF!</definedName>
    <definedName name="CS_20" localSheetId="10">#REF!</definedName>
    <definedName name="CS_20">#REF!</definedName>
    <definedName name="CS_30" localSheetId="2">#REF!</definedName>
    <definedName name="CS_30" localSheetId="11">#REF!</definedName>
    <definedName name="CS_30" localSheetId="12">#REF!</definedName>
    <definedName name="CS_30" localSheetId="16">#REF!</definedName>
    <definedName name="CS_30" localSheetId="20">#REF!</definedName>
    <definedName name="CS_30" localSheetId="3">#REF!</definedName>
    <definedName name="CS_30" localSheetId="26">#REF!</definedName>
    <definedName name="CS_30" localSheetId="28">#REF!</definedName>
    <definedName name="CS_30" localSheetId="29">#REF!</definedName>
    <definedName name="CS_30" localSheetId="30">#REF!</definedName>
    <definedName name="CS_30" localSheetId="31">#REF!</definedName>
    <definedName name="CS_30" localSheetId="8">#REF!</definedName>
    <definedName name="CS_30" localSheetId="10">#REF!</definedName>
    <definedName name="CS_30">#REF!</definedName>
    <definedName name="CS_40" localSheetId="2">#REF!</definedName>
    <definedName name="CS_40" localSheetId="11">#REF!</definedName>
    <definedName name="CS_40" localSheetId="12">#REF!</definedName>
    <definedName name="CS_40" localSheetId="16">#REF!</definedName>
    <definedName name="CS_40" localSheetId="20">#REF!</definedName>
    <definedName name="CS_40" localSheetId="3">#REF!</definedName>
    <definedName name="CS_40" localSheetId="26">#REF!</definedName>
    <definedName name="CS_40" localSheetId="28">#REF!</definedName>
    <definedName name="CS_40" localSheetId="29">#REF!</definedName>
    <definedName name="CS_40" localSheetId="30">#REF!</definedName>
    <definedName name="CS_40" localSheetId="31">#REF!</definedName>
    <definedName name="CS_40" localSheetId="8">#REF!</definedName>
    <definedName name="CS_40" localSheetId="10">#REF!</definedName>
    <definedName name="CS_40">#REF!</definedName>
    <definedName name="CS_40S" localSheetId="2">#REF!</definedName>
    <definedName name="CS_40S" localSheetId="11">#REF!</definedName>
    <definedName name="CS_40S" localSheetId="12">#REF!</definedName>
    <definedName name="CS_40S" localSheetId="16">#REF!</definedName>
    <definedName name="CS_40S" localSheetId="20">#REF!</definedName>
    <definedName name="CS_40S" localSheetId="3">#REF!</definedName>
    <definedName name="CS_40S" localSheetId="26">#REF!</definedName>
    <definedName name="CS_40S" localSheetId="28">#REF!</definedName>
    <definedName name="CS_40S" localSheetId="29">#REF!</definedName>
    <definedName name="CS_40S" localSheetId="30">#REF!</definedName>
    <definedName name="CS_40S" localSheetId="31">#REF!</definedName>
    <definedName name="CS_40S" localSheetId="8">#REF!</definedName>
    <definedName name="CS_40S" localSheetId="10">#REF!</definedName>
    <definedName name="CS_40S">#REF!</definedName>
    <definedName name="CS_5S" localSheetId="2">#REF!</definedName>
    <definedName name="CS_5S" localSheetId="11">#REF!</definedName>
    <definedName name="CS_5S" localSheetId="12">#REF!</definedName>
    <definedName name="CS_5S" localSheetId="16">#REF!</definedName>
    <definedName name="CS_5S" localSheetId="20">#REF!</definedName>
    <definedName name="CS_5S" localSheetId="3">#REF!</definedName>
    <definedName name="CS_5S" localSheetId="26">#REF!</definedName>
    <definedName name="CS_5S" localSheetId="28">#REF!</definedName>
    <definedName name="CS_5S" localSheetId="29">#REF!</definedName>
    <definedName name="CS_5S" localSheetId="30">#REF!</definedName>
    <definedName name="CS_5S" localSheetId="31">#REF!</definedName>
    <definedName name="CS_5S" localSheetId="8">#REF!</definedName>
    <definedName name="CS_5S" localSheetId="10">#REF!</definedName>
    <definedName name="CS_5S">#REF!</definedName>
    <definedName name="CS_60" localSheetId="2">#REF!</definedName>
    <definedName name="CS_60" localSheetId="11">#REF!</definedName>
    <definedName name="CS_60" localSheetId="12">#REF!</definedName>
    <definedName name="CS_60" localSheetId="16">#REF!</definedName>
    <definedName name="CS_60" localSheetId="20">#REF!</definedName>
    <definedName name="CS_60" localSheetId="3">#REF!</definedName>
    <definedName name="CS_60" localSheetId="26">#REF!</definedName>
    <definedName name="CS_60" localSheetId="28">#REF!</definedName>
    <definedName name="CS_60" localSheetId="29">#REF!</definedName>
    <definedName name="CS_60" localSheetId="30">#REF!</definedName>
    <definedName name="CS_60" localSheetId="31">#REF!</definedName>
    <definedName name="CS_60" localSheetId="8">#REF!</definedName>
    <definedName name="CS_60" localSheetId="10">#REF!</definedName>
    <definedName name="CS_60">#REF!</definedName>
    <definedName name="CS_80" localSheetId="2">#REF!</definedName>
    <definedName name="CS_80" localSheetId="11">#REF!</definedName>
    <definedName name="CS_80" localSheetId="12">#REF!</definedName>
    <definedName name="CS_80" localSheetId="16">#REF!</definedName>
    <definedName name="CS_80" localSheetId="20">#REF!</definedName>
    <definedName name="CS_80" localSheetId="3">#REF!</definedName>
    <definedName name="CS_80" localSheetId="26">#REF!</definedName>
    <definedName name="CS_80" localSheetId="28">#REF!</definedName>
    <definedName name="CS_80" localSheetId="29">#REF!</definedName>
    <definedName name="CS_80" localSheetId="30">#REF!</definedName>
    <definedName name="CS_80" localSheetId="31">#REF!</definedName>
    <definedName name="CS_80" localSheetId="8">#REF!</definedName>
    <definedName name="CS_80" localSheetId="10">#REF!</definedName>
    <definedName name="CS_80">#REF!</definedName>
    <definedName name="CS_80S" localSheetId="2">#REF!</definedName>
    <definedName name="CS_80S" localSheetId="11">#REF!</definedName>
    <definedName name="CS_80S" localSheetId="12">#REF!</definedName>
    <definedName name="CS_80S" localSheetId="16">#REF!</definedName>
    <definedName name="CS_80S" localSheetId="20">#REF!</definedName>
    <definedName name="CS_80S" localSheetId="3">#REF!</definedName>
    <definedName name="CS_80S" localSheetId="26">#REF!</definedName>
    <definedName name="CS_80S" localSheetId="28">#REF!</definedName>
    <definedName name="CS_80S" localSheetId="29">#REF!</definedName>
    <definedName name="CS_80S" localSheetId="30">#REF!</definedName>
    <definedName name="CS_80S" localSheetId="31">#REF!</definedName>
    <definedName name="CS_80S" localSheetId="8">#REF!</definedName>
    <definedName name="CS_80S" localSheetId="10">#REF!</definedName>
    <definedName name="CS_80S">#REF!</definedName>
    <definedName name="CS_STD" localSheetId="2">#REF!</definedName>
    <definedName name="CS_STD" localSheetId="11">#REF!</definedName>
    <definedName name="CS_STD" localSheetId="12">#REF!</definedName>
    <definedName name="CS_STD" localSheetId="16">#REF!</definedName>
    <definedName name="CS_STD" localSheetId="20">#REF!</definedName>
    <definedName name="CS_STD" localSheetId="3">#REF!</definedName>
    <definedName name="CS_STD" localSheetId="26">#REF!</definedName>
    <definedName name="CS_STD" localSheetId="28">#REF!</definedName>
    <definedName name="CS_STD" localSheetId="29">#REF!</definedName>
    <definedName name="CS_STD" localSheetId="30">#REF!</definedName>
    <definedName name="CS_STD" localSheetId="31">#REF!</definedName>
    <definedName name="CS_STD" localSheetId="8">#REF!</definedName>
    <definedName name="CS_STD" localSheetId="10">#REF!</definedName>
    <definedName name="CS_STD">#REF!</definedName>
    <definedName name="CS_XS" localSheetId="2">#REF!</definedName>
    <definedName name="CS_XS" localSheetId="11">#REF!</definedName>
    <definedName name="CS_XS" localSheetId="12">#REF!</definedName>
    <definedName name="CS_XS" localSheetId="16">#REF!</definedName>
    <definedName name="CS_XS" localSheetId="20">#REF!</definedName>
    <definedName name="CS_XS" localSheetId="3">#REF!</definedName>
    <definedName name="CS_XS" localSheetId="26">#REF!</definedName>
    <definedName name="CS_XS" localSheetId="28">#REF!</definedName>
    <definedName name="CS_XS" localSheetId="29">#REF!</definedName>
    <definedName name="CS_XS" localSheetId="30">#REF!</definedName>
    <definedName name="CS_XS" localSheetId="31">#REF!</definedName>
    <definedName name="CS_XS" localSheetId="8">#REF!</definedName>
    <definedName name="CS_XS" localSheetId="10">#REF!</definedName>
    <definedName name="CS_XS">#REF!</definedName>
    <definedName name="CS_XXS" localSheetId="2">#REF!</definedName>
    <definedName name="CS_XXS" localSheetId="11">#REF!</definedName>
    <definedName name="CS_XXS" localSheetId="12">#REF!</definedName>
    <definedName name="CS_XXS" localSheetId="16">#REF!</definedName>
    <definedName name="CS_XXS" localSheetId="20">#REF!</definedName>
    <definedName name="CS_XXS" localSheetId="3">#REF!</definedName>
    <definedName name="CS_XXS" localSheetId="26">#REF!</definedName>
    <definedName name="CS_XXS" localSheetId="28">#REF!</definedName>
    <definedName name="CS_XXS" localSheetId="29">#REF!</definedName>
    <definedName name="CS_XXS" localSheetId="30">#REF!</definedName>
    <definedName name="CS_XXS" localSheetId="31">#REF!</definedName>
    <definedName name="CS_XXS" localSheetId="8">#REF!</definedName>
    <definedName name="CS_XXS" localSheetId="10">#REF!</definedName>
    <definedName name="CS_XXS">#REF!</definedName>
    <definedName name="cv" localSheetId="2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6" hidden="1">{"'TDTGT (theo Dphuong)'!$A$4:$F$75"}</definedName>
    <definedName name="cv" localSheetId="3" hidden="1">{"'TDTGT (theo Dphuong)'!$A$4:$F$75"}</definedName>
    <definedName name="cv" localSheetId="26" hidden="1">{"'TDTGT (theo Dphuong)'!$A$4:$F$75"}</definedName>
    <definedName name="cv" localSheetId="28" hidden="1">{"'TDTGT (theo Dphuong)'!$A$4:$F$75"}</definedName>
    <definedName name="cv" localSheetId="29" hidden="1">{"'TDTGT (theo Dphuong)'!$A$4:$F$75"}</definedName>
    <definedName name="cv" localSheetId="30" hidden="1">{"'TDTGT (theo Dphuong)'!$A$4:$F$75"}</definedName>
    <definedName name="cv" localSheetId="31" hidden="1">{"'TDTGT (theo Dphuong)'!$A$4:$F$75"}</definedName>
    <definedName name="cv" hidden="1">{"'TDTGT (theo Dphuong)'!$A$4:$F$75"}</definedName>
    <definedName name="cx" localSheetId="2">#REF!</definedName>
    <definedName name="cx" localSheetId="11">#REF!</definedName>
    <definedName name="cx" localSheetId="12">#REF!</definedName>
    <definedName name="cx" localSheetId="16">#REF!</definedName>
    <definedName name="cx" localSheetId="20">#REF!</definedName>
    <definedName name="cx" localSheetId="3">#REF!</definedName>
    <definedName name="cx" localSheetId="26">#REF!</definedName>
    <definedName name="cx" localSheetId="28">#REF!</definedName>
    <definedName name="cx" localSheetId="29">#REF!</definedName>
    <definedName name="cx" localSheetId="30">#REF!</definedName>
    <definedName name="cx" localSheetId="31">#REF!</definedName>
    <definedName name="cx" localSheetId="8">#REF!</definedName>
    <definedName name="cx" localSheetId="10">#REF!</definedName>
    <definedName name="cx">#REF!</definedName>
    <definedName name="d" localSheetId="2" hidden="1">#REF!</definedName>
    <definedName name="d" localSheetId="11" hidden="1">#REF!</definedName>
    <definedName name="d" localSheetId="12" hidden="1">#REF!</definedName>
    <definedName name="d" localSheetId="16" hidden="1">#REF!</definedName>
    <definedName name="d" localSheetId="20" hidden="1">#REF!</definedName>
    <definedName name="d" localSheetId="3" hidden="1">#REF!</definedName>
    <definedName name="d" localSheetId="26" hidden="1">#REF!</definedName>
    <definedName name="d" localSheetId="28" hidden="1">#REF!</definedName>
    <definedName name="d" localSheetId="29" hidden="1">#REF!</definedName>
    <definedName name="d" localSheetId="30" hidden="1">#REF!</definedName>
    <definedName name="d" localSheetId="31" hidden="1">#REF!</definedName>
    <definedName name="d" localSheetId="8" hidden="1">#REF!</definedName>
    <definedName name="d" localSheetId="10" hidden="1">#REF!</definedName>
    <definedName name="d" hidden="1">#REF!</definedName>
    <definedName name="dd" localSheetId="2">#REF!</definedName>
    <definedName name="dd" localSheetId="11">#REF!</definedName>
    <definedName name="dd" localSheetId="12">#REF!</definedName>
    <definedName name="dd" localSheetId="16">#REF!</definedName>
    <definedName name="dd" localSheetId="20">#REF!</definedName>
    <definedName name="dd" localSheetId="3">#REF!</definedName>
    <definedName name="dd" localSheetId="26">#REF!</definedName>
    <definedName name="dd" localSheetId="28">#REF!</definedName>
    <definedName name="dd" localSheetId="29">#REF!</definedName>
    <definedName name="dd" localSheetId="30">#REF!</definedName>
    <definedName name="dd" localSheetId="31">#REF!</definedName>
    <definedName name="dd" localSheetId="8">#REF!</definedName>
    <definedName name="dd" localSheetId="10">#REF!</definedName>
    <definedName name="dd">#REF!</definedName>
    <definedName name="df" localSheetId="2" hidden="1">#REF!</definedName>
    <definedName name="df" localSheetId="11" hidden="1">#REF!</definedName>
    <definedName name="df" localSheetId="12" hidden="1">#REF!</definedName>
    <definedName name="df" localSheetId="16" hidden="1">#REF!</definedName>
    <definedName name="df" localSheetId="20" hidden="1">#REF!</definedName>
    <definedName name="df" localSheetId="3" hidden="1">#REF!</definedName>
    <definedName name="df" localSheetId="26" hidden="1">#REF!</definedName>
    <definedName name="df" localSheetId="28" hidden="1">#REF!</definedName>
    <definedName name="df" localSheetId="29" hidden="1">#REF!</definedName>
    <definedName name="df" localSheetId="30" hidden="1">#REF!</definedName>
    <definedName name="df" localSheetId="31" hidden="1">#REF!</definedName>
    <definedName name="df" localSheetId="8" hidden="1">#REF!</definedName>
    <definedName name="df" localSheetId="10" hidden="1">#REF!</definedName>
    <definedName name="df" hidden="1">#REF!</definedName>
    <definedName name="dg" localSheetId="2">#REF!</definedName>
    <definedName name="dg" localSheetId="11">#REF!</definedName>
    <definedName name="dg" localSheetId="12">#REF!</definedName>
    <definedName name="dg" localSheetId="16">#REF!</definedName>
    <definedName name="dg" localSheetId="20">#REF!</definedName>
    <definedName name="dg" localSheetId="3">#REF!</definedName>
    <definedName name="dg" localSheetId="26">#REF!</definedName>
    <definedName name="dg" localSheetId="28">#REF!</definedName>
    <definedName name="dg" localSheetId="29">#REF!</definedName>
    <definedName name="dg" localSheetId="30">#REF!</definedName>
    <definedName name="dg" localSheetId="31">#REF!</definedName>
    <definedName name="dg" localSheetId="8">#REF!</definedName>
    <definedName name="dg" localSheetId="10">#REF!</definedName>
    <definedName name="dg">#REF!</definedName>
    <definedName name="dien" localSheetId="2">#REF!</definedName>
    <definedName name="dien" localSheetId="11">#REF!</definedName>
    <definedName name="dien" localSheetId="12">#REF!</definedName>
    <definedName name="dien" localSheetId="16">#REF!</definedName>
    <definedName name="dien" localSheetId="20">#REF!</definedName>
    <definedName name="dien" localSheetId="3">#REF!</definedName>
    <definedName name="dien" localSheetId="26">#REF!</definedName>
    <definedName name="dien" localSheetId="28">#REF!</definedName>
    <definedName name="dien" localSheetId="29">#REF!</definedName>
    <definedName name="dien" localSheetId="30">#REF!</definedName>
    <definedName name="dien" localSheetId="31">#REF!</definedName>
    <definedName name="dien" localSheetId="8">#REF!</definedName>
    <definedName name="dien" localSheetId="10">#REF!</definedName>
    <definedName name="dien">#REF!</definedName>
    <definedName name="dn" localSheetId="2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6" hidden="1">{"'TDTGT (theo Dphuong)'!$A$4:$F$75"}</definedName>
    <definedName name="dn" localSheetId="3" hidden="1">{"'TDTGT (theo Dphuong)'!$A$4:$F$75"}</definedName>
    <definedName name="dn" localSheetId="26" hidden="1">{"'TDTGT (theo Dphuong)'!$A$4:$F$75"}</definedName>
    <definedName name="dn" localSheetId="28" hidden="1">{"'TDTGT (theo Dphuong)'!$A$4:$F$75"}</definedName>
    <definedName name="dn" localSheetId="29" hidden="1">{"'TDTGT (theo Dphuong)'!$A$4:$F$75"}</definedName>
    <definedName name="dn" localSheetId="30" hidden="1">{"'TDTGT (theo Dphuong)'!$A$4:$F$75"}</definedName>
    <definedName name="dn" localSheetId="31" hidden="1">{"'TDTGT (theo Dphuong)'!$A$4:$F$75"}</definedName>
    <definedName name="dn" hidden="1">{"'TDTGT (theo Dphuong)'!$A$4:$F$75"}</definedName>
    <definedName name="ffddg" localSheetId="2">#REF!</definedName>
    <definedName name="ffddg" localSheetId="11">#REF!</definedName>
    <definedName name="ffddg" localSheetId="12">#REF!</definedName>
    <definedName name="ffddg" localSheetId="16">#REF!</definedName>
    <definedName name="ffddg" localSheetId="20">#REF!</definedName>
    <definedName name="ffddg" localSheetId="3">#REF!</definedName>
    <definedName name="ffddg" localSheetId="26">#REF!</definedName>
    <definedName name="ffddg" localSheetId="30">#REF!</definedName>
    <definedName name="ffddg" localSheetId="31">#REF!</definedName>
    <definedName name="ffddg" localSheetId="8">#REF!</definedName>
    <definedName name="ffddg" localSheetId="10">#REF!</definedName>
    <definedName name="ffddg">#REF!</definedName>
    <definedName name="FP">'[1]COAT&amp;WRAP-QIOT-#3'!#REF!</definedName>
    <definedName name="h" localSheetId="2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6" hidden="1">{"'TDTGT (theo Dphuong)'!$A$4:$F$75"}</definedName>
    <definedName name="h" localSheetId="3" hidden="1">{"'TDTGT (theo Dphuong)'!$A$4:$F$75"}</definedName>
    <definedName name="h" localSheetId="26" hidden="1">{"'TDTGT (theo Dphuong)'!$A$4:$F$75"}</definedName>
    <definedName name="h" localSheetId="28" hidden="1">{"'TDTGT (theo Dphuong)'!$A$4:$F$75"}</definedName>
    <definedName name="h" localSheetId="29" hidden="1">{"'TDTGT (theo Dphuong)'!$A$4:$F$75"}</definedName>
    <definedName name="h" localSheetId="30" hidden="1">{"'TDTGT (theo Dphuong)'!$A$4:$F$75"}</definedName>
    <definedName name="h" localSheetId="31" hidden="1">{"'TDTGT (theo Dphuong)'!$A$4:$F$75"}</definedName>
    <definedName name="h" hidden="1">{"'TDTGT (theo Dphuong)'!$A$4:$F$75"}</definedName>
    <definedName name="hab" localSheetId="2">#REF!</definedName>
    <definedName name="hab" localSheetId="11">#REF!</definedName>
    <definedName name="hab" localSheetId="12">#REF!</definedName>
    <definedName name="hab" localSheetId="16">#REF!</definedName>
    <definedName name="hab" localSheetId="20">#REF!</definedName>
    <definedName name="hab" localSheetId="3">#REF!</definedName>
    <definedName name="hab" localSheetId="26">#REF!</definedName>
    <definedName name="hab" localSheetId="28">#REF!</definedName>
    <definedName name="hab" localSheetId="29">#REF!</definedName>
    <definedName name="hab" localSheetId="30">#REF!</definedName>
    <definedName name="hab" localSheetId="31">#REF!</definedName>
    <definedName name="hab" localSheetId="8">#REF!</definedName>
    <definedName name="hab" localSheetId="10">#REF!</definedName>
    <definedName name="hab">#REF!</definedName>
    <definedName name="habac" localSheetId="2">#REF!</definedName>
    <definedName name="habac" localSheetId="11">#REF!</definedName>
    <definedName name="habac" localSheetId="12">#REF!</definedName>
    <definedName name="habac" localSheetId="16">#REF!</definedName>
    <definedName name="habac" localSheetId="20">#REF!</definedName>
    <definedName name="habac" localSheetId="3">#REF!</definedName>
    <definedName name="habac" localSheetId="26">#REF!</definedName>
    <definedName name="habac" localSheetId="28">#REF!</definedName>
    <definedName name="habac" localSheetId="29">#REF!</definedName>
    <definedName name="habac" localSheetId="30">#REF!</definedName>
    <definedName name="habac" localSheetId="31">#REF!</definedName>
    <definedName name="habac" localSheetId="8">#REF!</definedName>
    <definedName name="habac" localSheetId="10">#REF!</definedName>
    <definedName name="habac">#REF!</definedName>
    <definedName name="Habac1">'[3]7 THAI NGUYEN'!$A$11</definedName>
    <definedName name="hhg" localSheetId="2">#REF!</definedName>
    <definedName name="hhg" localSheetId="11">#REF!</definedName>
    <definedName name="hhg" localSheetId="12">#REF!</definedName>
    <definedName name="hhg" localSheetId="16">#REF!</definedName>
    <definedName name="hhg" localSheetId="20">#REF!</definedName>
    <definedName name="hhg" localSheetId="3">#REF!</definedName>
    <definedName name="hhg" localSheetId="26">#REF!</definedName>
    <definedName name="hhg" localSheetId="28">#REF!</definedName>
    <definedName name="hhg" localSheetId="29">#REF!</definedName>
    <definedName name="hhg" localSheetId="30">#REF!</definedName>
    <definedName name="hhg" localSheetId="31">#REF!</definedName>
    <definedName name="hhg" localSheetId="8">#REF!</definedName>
    <definedName name="hhg" localSheetId="10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6" hidden="1">{"'TDTGT (theo Dphuong)'!$A$4:$F$75"}</definedName>
    <definedName name="HTML_Control" localSheetId="3" hidden="1">{"'TDTGT (theo Dphuong)'!$A$4:$F$75"}</definedName>
    <definedName name="HTML_Control" localSheetId="26" hidden="1">{"'TDTGT (theo Dphuong)'!$A$4:$F$75"}</definedName>
    <definedName name="HTML_Control" localSheetId="28" hidden="1">{"'TDTGT (theo Dphuong)'!$A$4:$F$75"}</definedName>
    <definedName name="HTML_Control" localSheetId="29" hidden="1">{"'TDTGT (theo Dphuong)'!$A$4:$F$75"}</definedName>
    <definedName name="HTML_Control" localSheetId="30" hidden="1">{"'TDTGT (theo Dphuong)'!$A$4:$F$75"}</definedName>
    <definedName name="HTML_Control" localSheetId="31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6" hidden="1">{#N/A,#N/A,FALSE,"Chung"}</definedName>
    <definedName name="i" localSheetId="3" hidden="1">{#N/A,#N/A,FALSE,"Chung"}</definedName>
    <definedName name="i" localSheetId="26" hidden="1">{#N/A,#N/A,FALSE,"Chung"}</definedName>
    <definedName name="i" localSheetId="28" hidden="1">{#N/A,#N/A,FALSE,"Chung"}</definedName>
    <definedName name="i" localSheetId="29" hidden="1">{#N/A,#N/A,FALSE,"Chung"}</definedName>
    <definedName name="i" localSheetId="30" hidden="1">{#N/A,#N/A,FALSE,"Chung"}</definedName>
    <definedName name="i" localSheetId="31" hidden="1">{#N/A,#N/A,FALSE,"Chung"}</definedName>
    <definedName name="i" hidden="1">{#N/A,#N/A,FALSE,"Chung"}</definedName>
    <definedName name="IO">'[1]COAT&amp;WRAP-QIOT-#3'!#REF!</definedName>
    <definedName name="kjh" localSheetId="2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6" hidden="1">{#N/A,#N/A,FALSE,"Chung"}</definedName>
    <definedName name="kjh" localSheetId="3" hidden="1">{#N/A,#N/A,FALSE,"Chung"}</definedName>
    <definedName name="kjh" localSheetId="26" hidden="1">{#N/A,#N/A,FALSE,"Chung"}</definedName>
    <definedName name="kjh" localSheetId="28" hidden="1">{#N/A,#N/A,FALSE,"Chung"}</definedName>
    <definedName name="kjh" localSheetId="29" hidden="1">{#N/A,#N/A,FALSE,"Chung"}</definedName>
    <definedName name="kjh" localSheetId="30" hidden="1">{#N/A,#N/A,FALSE,"Chung"}</definedName>
    <definedName name="kjh" localSheetId="31" hidden="1">{#N/A,#N/A,FALSE,"Chung"}</definedName>
    <definedName name="kjh" hidden="1">{#N/A,#N/A,FALSE,"Chung"}</definedName>
    <definedName name="kjhjfhdjkfndfndf" localSheetId="2">#REF!</definedName>
    <definedName name="kjhjfhdjkfndfndf" localSheetId="11">#REF!</definedName>
    <definedName name="kjhjfhdjkfndfndf" localSheetId="12">#REF!</definedName>
    <definedName name="kjhjfhdjkfndfndf" localSheetId="16">#REF!</definedName>
    <definedName name="kjhjfhdjkfndfndf" localSheetId="20">#REF!</definedName>
    <definedName name="kjhjfhdjkfndfndf" localSheetId="3">#REF!</definedName>
    <definedName name="kjhjfhdjkfndfndf" localSheetId="26">#REF!</definedName>
    <definedName name="kjhjfhdjkfndfndf" localSheetId="28">#REF!</definedName>
    <definedName name="kjhjfhdjkfndfndf" localSheetId="29">#REF!</definedName>
    <definedName name="kjhjfhdjkfndfndf" localSheetId="30">#REF!</definedName>
    <definedName name="kjhjfhdjkfndfndf" localSheetId="31">#REF!</definedName>
    <definedName name="kjhjfhdjkfndfndf" localSheetId="8">#REF!</definedName>
    <definedName name="kjhjfhdjkfndfndf" localSheetId="10">#REF!</definedName>
    <definedName name="kjhjfhdjkfndfndf">#REF!</definedName>
    <definedName name="m" localSheetId="2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6" hidden="1">{"'TDTGT (theo Dphuong)'!$A$4:$F$75"}</definedName>
    <definedName name="m" localSheetId="3" hidden="1">{"'TDTGT (theo Dphuong)'!$A$4:$F$75"}</definedName>
    <definedName name="m" localSheetId="26" hidden="1">{"'TDTGT (theo Dphuong)'!$A$4:$F$75"}</definedName>
    <definedName name="m" localSheetId="28" hidden="1">{"'TDTGT (theo Dphuong)'!$A$4:$F$75"}</definedName>
    <definedName name="m" localSheetId="29" hidden="1">{"'TDTGT (theo Dphuong)'!$A$4:$F$75"}</definedName>
    <definedName name="m" localSheetId="30" hidden="1">{"'TDTGT (theo Dphuong)'!$A$4:$F$75"}</definedName>
    <definedName name="m" localSheetId="31" hidden="1">{"'TDTGT (theo Dphuong)'!$A$4:$F$75"}</definedName>
    <definedName name="m" hidden="1">{"'TDTGT (theo Dphuong)'!$A$4:$F$75"}</definedName>
    <definedName name="MAT">'[1]COAT&amp;WRAP-QIOT-#3'!#REF!</definedName>
    <definedName name="mc" localSheetId="2">#REF!</definedName>
    <definedName name="mc" localSheetId="11">#REF!</definedName>
    <definedName name="mc" localSheetId="12">#REF!</definedName>
    <definedName name="mc" localSheetId="16">#REF!</definedName>
    <definedName name="mc" localSheetId="20">#REF!</definedName>
    <definedName name="mc" localSheetId="3">#REF!</definedName>
    <definedName name="mc" localSheetId="26">#REF!</definedName>
    <definedName name="mc" localSheetId="28">#REF!</definedName>
    <definedName name="mc" localSheetId="29">#REF!</definedName>
    <definedName name="mc" localSheetId="30">#REF!</definedName>
    <definedName name="mc" localSheetId="31">#REF!</definedName>
    <definedName name="mc" localSheetId="8">#REF!</definedName>
    <definedName name="mc" localSheetId="10">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 localSheetId="2">#REF!</definedName>
    <definedName name="nhan" localSheetId="11">#REF!</definedName>
    <definedName name="nhan" localSheetId="12">#REF!</definedName>
    <definedName name="nhan" localSheetId="16">#REF!</definedName>
    <definedName name="nhan" localSheetId="20">#REF!</definedName>
    <definedName name="nhan" localSheetId="3">#REF!</definedName>
    <definedName name="nhan" localSheetId="26">#REF!</definedName>
    <definedName name="nhan" localSheetId="28">#REF!</definedName>
    <definedName name="nhan" localSheetId="29">#REF!</definedName>
    <definedName name="nhan" localSheetId="30">#REF!</definedName>
    <definedName name="nhan" localSheetId="31">#REF!</definedName>
    <definedName name="nhan" localSheetId="8">#REF!</definedName>
    <definedName name="nhan" localSheetId="10">#REF!</definedName>
    <definedName name="nhan">#REF!</definedName>
    <definedName name="Nhan_xet_cua_dai">"Picture 1"</definedName>
    <definedName name="nuoc" localSheetId="2">#REF!</definedName>
    <definedName name="nuoc" localSheetId="11">#REF!</definedName>
    <definedName name="nuoc" localSheetId="12">#REF!</definedName>
    <definedName name="nuoc" localSheetId="16">#REF!</definedName>
    <definedName name="nuoc" localSheetId="20">#REF!</definedName>
    <definedName name="nuoc" localSheetId="3">#REF!</definedName>
    <definedName name="nuoc" localSheetId="26">#REF!</definedName>
    <definedName name="nuoc" localSheetId="30">#REF!</definedName>
    <definedName name="nuoc" localSheetId="31">#REF!</definedName>
    <definedName name="nuoc" localSheetId="8">#REF!</definedName>
    <definedName name="nuoc" localSheetId="10">#REF!</definedName>
    <definedName name="nuoc">#REF!</definedName>
    <definedName name="oanh" localSheetId="2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6" hidden="1">{#N/A,#N/A,FALSE,"Chung"}</definedName>
    <definedName name="oanh" localSheetId="3" hidden="1">{#N/A,#N/A,FALSE,"Chung"}</definedName>
    <definedName name="oanh" localSheetId="26" hidden="1">{#N/A,#N/A,FALSE,"Chung"}</definedName>
    <definedName name="oanh" localSheetId="28" hidden="1">{#N/A,#N/A,FALSE,"Chung"}</definedName>
    <definedName name="oanh" localSheetId="29" hidden="1">{#N/A,#N/A,FALSE,"Chung"}</definedName>
    <definedName name="oanh" localSheetId="30" hidden="1">{#N/A,#N/A,FALSE,"Chung"}</definedName>
    <definedName name="oanh" localSheetId="31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_xlnm.Print_Area" localSheetId="11">'10.ton kho'!$A$1:$E$24</definedName>
    <definedName name="_xlnm.Print_Area" localSheetId="12">'11.tieu thu'!$A$1:$F$24</definedName>
    <definedName name="_xlnm.Print_Area" localSheetId="3">'2.Nong nghiep'!$A$3:$H$46</definedName>
    <definedName name="_xlnm.Print_Area" localSheetId="1">'Tổng quan'!$A$1:$L$65</definedName>
    <definedName name="Print_Area_MI">[6]ESTI.!$A$1:$U$52</definedName>
    <definedName name="_xlnm.Print_Titles" localSheetId="7">'6.IIPthang'!#REF!</definedName>
    <definedName name="_xlnm.Print_Titles" localSheetId="8">'7.IIPquy'!$4:$7</definedName>
    <definedName name="_xlnm.Print_Titles">'[7]TiÕn ®é thùc hiÖn KC'!#REF!</definedName>
    <definedName name="pt" localSheetId="2">#REF!</definedName>
    <definedName name="pt" localSheetId="11">#REF!</definedName>
    <definedName name="pt" localSheetId="12">#REF!</definedName>
    <definedName name="pt" localSheetId="16">#REF!</definedName>
    <definedName name="pt" localSheetId="20">#REF!</definedName>
    <definedName name="pt" localSheetId="3">#REF!</definedName>
    <definedName name="pt" localSheetId="26">#REF!</definedName>
    <definedName name="pt" localSheetId="28">#REF!</definedName>
    <definedName name="pt" localSheetId="29">#REF!</definedName>
    <definedName name="pt" localSheetId="30">#REF!</definedName>
    <definedName name="pt" localSheetId="31">#REF!</definedName>
    <definedName name="pt" localSheetId="8">#REF!</definedName>
    <definedName name="pt" localSheetId="10">#REF!</definedName>
    <definedName name="pt">#REF!</definedName>
    <definedName name="ptr" localSheetId="2">#REF!</definedName>
    <definedName name="ptr" localSheetId="11">#REF!</definedName>
    <definedName name="ptr" localSheetId="12">#REF!</definedName>
    <definedName name="ptr" localSheetId="16">#REF!</definedName>
    <definedName name="ptr" localSheetId="20">#REF!</definedName>
    <definedName name="ptr" localSheetId="3">#REF!</definedName>
    <definedName name="ptr" localSheetId="26">#REF!</definedName>
    <definedName name="ptr" localSheetId="28">#REF!</definedName>
    <definedName name="ptr" localSheetId="29">#REF!</definedName>
    <definedName name="ptr" localSheetId="30">#REF!</definedName>
    <definedName name="ptr" localSheetId="31">#REF!</definedName>
    <definedName name="ptr" localSheetId="8">#REF!</definedName>
    <definedName name="ptr" localSheetId="10">#REF!</definedName>
    <definedName name="ptr">#REF!</definedName>
    <definedName name="ptvt">'[8]ma-pt'!$A$6:$IV$228</definedName>
    <definedName name="qưeqwrqw" localSheetId="2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6" hidden="1">{#N/A,#N/A,FALSE,"Chung"}</definedName>
    <definedName name="qưeqwrqw" localSheetId="3" hidden="1">{#N/A,#N/A,FALSE,"Chung"}</definedName>
    <definedName name="qưeqwrqw" localSheetId="26" hidden="1">{#N/A,#N/A,FALSE,"Chung"}</definedName>
    <definedName name="qưeqwrqw" localSheetId="28" hidden="1">{#N/A,#N/A,FALSE,"Chung"}</definedName>
    <definedName name="qưeqwrqw" localSheetId="29" hidden="1">{#N/A,#N/A,FALSE,"Chung"}</definedName>
    <definedName name="qưeqwrqw" localSheetId="30" hidden="1">{#N/A,#N/A,FALSE,"Chung"}</definedName>
    <definedName name="qưeqwrqw" localSheetId="31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2">#REF!</definedName>
    <definedName name="SORT" localSheetId="11">#REF!</definedName>
    <definedName name="SORT" localSheetId="12">#REF!</definedName>
    <definedName name="SORT" localSheetId="16">#REF!</definedName>
    <definedName name="SORT" localSheetId="20">#REF!</definedName>
    <definedName name="SORT" localSheetId="3">#REF!</definedName>
    <definedName name="SORT" localSheetId="26">#REF!</definedName>
    <definedName name="SORT" localSheetId="28">#REF!</definedName>
    <definedName name="SORT" localSheetId="29">#REF!</definedName>
    <definedName name="SORT" localSheetId="30">#REF!</definedName>
    <definedName name="SORT" localSheetId="31">#REF!</definedName>
    <definedName name="SORT" localSheetId="8">#REF!</definedName>
    <definedName name="SORT" localSheetId="10">#REF!</definedName>
    <definedName name="SORT">#REF!</definedName>
    <definedName name="SORT_AREA">'[6]DI-ESTI'!$A$8:$R$489</definedName>
    <definedName name="SP">'[1]PNT-QUOT-#3'!#REF!</definedName>
    <definedName name="sss" localSheetId="2">#REF!</definedName>
    <definedName name="sss" localSheetId="11">#REF!</definedName>
    <definedName name="sss" localSheetId="12">#REF!</definedName>
    <definedName name="sss" localSheetId="16">#REF!</definedName>
    <definedName name="sss" localSheetId="20">#REF!</definedName>
    <definedName name="sss" localSheetId="3">#REF!</definedName>
    <definedName name="sss" localSheetId="26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8">#REF!</definedName>
    <definedName name="sss" localSheetId="10">#REF!</definedName>
    <definedName name="sss">#REF!</definedName>
    <definedName name="TBA" localSheetId="2">#REF!</definedName>
    <definedName name="TBA" localSheetId="11">#REF!</definedName>
    <definedName name="TBA" localSheetId="12">#REF!</definedName>
    <definedName name="TBA" localSheetId="16">#REF!</definedName>
    <definedName name="TBA" localSheetId="20">#REF!</definedName>
    <definedName name="TBA" localSheetId="3">#REF!</definedName>
    <definedName name="TBA" localSheetId="26">#REF!</definedName>
    <definedName name="TBA" localSheetId="28">#REF!</definedName>
    <definedName name="TBA" localSheetId="29">#REF!</definedName>
    <definedName name="TBA" localSheetId="30">#REF!</definedName>
    <definedName name="TBA" localSheetId="31">#REF!</definedName>
    <definedName name="TBA" localSheetId="8">#REF!</definedName>
    <definedName name="TBA" localSheetId="10">#REF!</definedName>
    <definedName name="TBA">#REF!</definedName>
    <definedName name="td" localSheetId="2">#REF!</definedName>
    <definedName name="td" localSheetId="11">#REF!</definedName>
    <definedName name="td" localSheetId="12">#REF!</definedName>
    <definedName name="td" localSheetId="16">#REF!</definedName>
    <definedName name="td" localSheetId="20">#REF!</definedName>
    <definedName name="td" localSheetId="3">#REF!</definedName>
    <definedName name="td" localSheetId="26">#REF!</definedName>
    <definedName name="td" localSheetId="28">#REF!</definedName>
    <definedName name="td" localSheetId="29">#REF!</definedName>
    <definedName name="td" localSheetId="30">#REF!</definedName>
    <definedName name="td" localSheetId="31">#REF!</definedName>
    <definedName name="td" localSheetId="8">#REF!</definedName>
    <definedName name="td" localSheetId="10">#REF!</definedName>
    <definedName name="td">#REF!</definedName>
    <definedName name="th_bl" localSheetId="2">#REF!</definedName>
    <definedName name="th_bl" localSheetId="11">#REF!</definedName>
    <definedName name="th_bl" localSheetId="12">#REF!</definedName>
    <definedName name="th_bl" localSheetId="16">#REF!</definedName>
    <definedName name="th_bl" localSheetId="20">#REF!</definedName>
    <definedName name="th_bl" localSheetId="3">#REF!</definedName>
    <definedName name="th_bl" localSheetId="26">#REF!</definedName>
    <definedName name="th_bl" localSheetId="28">#REF!</definedName>
    <definedName name="th_bl" localSheetId="29">#REF!</definedName>
    <definedName name="th_bl" localSheetId="30">#REF!</definedName>
    <definedName name="th_bl" localSheetId="31">#REF!</definedName>
    <definedName name="th_bl" localSheetId="8">#REF!</definedName>
    <definedName name="th_bl" localSheetId="10">#REF!</definedName>
    <definedName name="th_bl">#REF!</definedName>
    <definedName name="thanh" localSheetId="2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6" hidden="1">{"'TDTGT (theo Dphuong)'!$A$4:$F$75"}</definedName>
    <definedName name="thanh" localSheetId="3" hidden="1">{"'TDTGT (theo Dphuong)'!$A$4:$F$75"}</definedName>
    <definedName name="thanh" localSheetId="26" hidden="1">{"'TDTGT (theo Dphuong)'!$A$4:$F$75"}</definedName>
    <definedName name="thanh" localSheetId="28" hidden="1">{"'TDTGT (theo Dphuong)'!$A$4:$F$75"}</definedName>
    <definedName name="thanh" localSheetId="29" hidden="1">{"'TDTGT (theo Dphuong)'!$A$4:$F$75"}</definedName>
    <definedName name="thanh" localSheetId="30" hidden="1">{"'TDTGT (theo Dphuong)'!$A$4:$F$75"}</definedName>
    <definedName name="thanh" localSheetId="31" hidden="1">{"'TDTGT (theo Dphuong)'!$A$4:$F$75"}</definedName>
    <definedName name="thanh" hidden="1">{"'TDTGT (theo Dphuong)'!$A$4:$F$75"}</definedName>
    <definedName name="THK">'[1]COAT&amp;WRAP-QIOT-#3'!#REF!</definedName>
    <definedName name="Tnghiep" localSheetId="2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6" hidden="1">{"'TDTGT (theo Dphuong)'!$A$4:$F$75"}</definedName>
    <definedName name="Tnghiep" localSheetId="3" hidden="1">{"'TDTGT (theo Dphuong)'!$A$4:$F$75"}</definedName>
    <definedName name="Tnghiep" localSheetId="26" hidden="1">{"'TDTGT (theo Dphuong)'!$A$4:$F$75"}</definedName>
    <definedName name="Tnghiep" localSheetId="28" hidden="1">{"'TDTGT (theo Dphuong)'!$A$4:$F$75"}</definedName>
    <definedName name="Tnghiep" localSheetId="29" hidden="1">{"'TDTGT (theo Dphuong)'!$A$4:$F$75"}</definedName>
    <definedName name="Tnghiep" localSheetId="30" hidden="1">{"'TDTGT (theo Dphuong)'!$A$4:$F$75"}</definedName>
    <definedName name="Tnghiep" localSheetId="31" hidden="1">{"'TDTGT (theo Dphuong)'!$A$4:$F$75"}</definedName>
    <definedName name="Tnghiep" hidden="1">{"'TDTGT (theo Dphuong)'!$A$4:$F$75"}</definedName>
    <definedName name="ttt" localSheetId="2">#REF!</definedName>
    <definedName name="ttt" localSheetId="11">#REF!</definedName>
    <definedName name="ttt" localSheetId="12">#REF!</definedName>
    <definedName name="ttt" localSheetId="16">#REF!</definedName>
    <definedName name="ttt" localSheetId="20">#REF!</definedName>
    <definedName name="ttt" localSheetId="3">#REF!</definedName>
    <definedName name="ttt" localSheetId="26">#REF!</definedName>
    <definedName name="ttt" localSheetId="30">#REF!</definedName>
    <definedName name="ttt" localSheetId="31">#REF!</definedName>
    <definedName name="ttt" localSheetId="8">#REF!</definedName>
    <definedName name="ttt" localSheetId="10">#REF!</definedName>
    <definedName name="ttt">#REF!</definedName>
    <definedName name="vfff" localSheetId="2">#REF!</definedName>
    <definedName name="vfff" localSheetId="11">#REF!</definedName>
    <definedName name="vfff" localSheetId="12">#REF!</definedName>
    <definedName name="vfff" localSheetId="16">#REF!</definedName>
    <definedName name="vfff" localSheetId="20">#REF!</definedName>
    <definedName name="vfff" localSheetId="3">#REF!</definedName>
    <definedName name="vfff" localSheetId="26">#REF!</definedName>
    <definedName name="vfff" localSheetId="28">#REF!</definedName>
    <definedName name="vfff" localSheetId="29">#REF!</definedName>
    <definedName name="vfff" localSheetId="30">#REF!</definedName>
    <definedName name="vfff" localSheetId="31">#REF!</definedName>
    <definedName name="vfff" localSheetId="8">#REF!</definedName>
    <definedName name="vfff" localSheetId="10">#REF!</definedName>
    <definedName name="vfff">#REF!</definedName>
    <definedName name="vv" localSheetId="2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6" hidden="1">{"'TDTGT (theo Dphuong)'!$A$4:$F$75"}</definedName>
    <definedName name="vv" localSheetId="3" hidden="1">{"'TDTGT (theo Dphuong)'!$A$4:$F$75"}</definedName>
    <definedName name="vv" localSheetId="26" hidden="1">{"'TDTGT (theo Dphuong)'!$A$4:$F$75"}</definedName>
    <definedName name="vv" localSheetId="28" hidden="1">{"'TDTGT (theo Dphuong)'!$A$4:$F$75"}</definedName>
    <definedName name="vv" localSheetId="29" hidden="1">{"'TDTGT (theo Dphuong)'!$A$4:$F$75"}</definedName>
    <definedName name="vv" localSheetId="30" hidden="1">{"'TDTGT (theo Dphuong)'!$A$4:$F$75"}</definedName>
    <definedName name="vv" localSheetId="31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6" hidden="1">{#N/A,#N/A,FALSE,"Chung"}</definedName>
    <definedName name="wrn.thu." localSheetId="3" hidden="1">{#N/A,#N/A,FALSE,"Chung"}</definedName>
    <definedName name="wrn.thu." localSheetId="26" hidden="1">{#N/A,#N/A,FALSE,"Chung"}</definedName>
    <definedName name="wrn.thu." localSheetId="28" hidden="1">{#N/A,#N/A,FALSE,"Chung"}</definedName>
    <definedName name="wrn.thu." localSheetId="29" hidden="1">{#N/A,#N/A,FALSE,"Chung"}</definedName>
    <definedName name="wrn.thu." localSheetId="30" hidden="1">{#N/A,#N/A,FALSE,"Chung"}</definedName>
    <definedName name="wrn.thu." localSheetId="31" hidden="1">{#N/A,#N/A,FALSE,"Chung"}</definedName>
    <definedName name="wrn.thu." hidden="1">{#N/A,#N/A,FALSE,"Chung"}</definedName>
    <definedName name="xd">'[9]7 THAI NGUYEN'!$A$11</definedName>
    <definedName name="ZYX" localSheetId="2">#REF!</definedName>
    <definedName name="ZYX" localSheetId="11">#REF!</definedName>
    <definedName name="ZYX" localSheetId="12">#REF!</definedName>
    <definedName name="ZYX" localSheetId="16">#REF!</definedName>
    <definedName name="ZYX" localSheetId="20">#REF!</definedName>
    <definedName name="ZYX" localSheetId="3">#REF!</definedName>
    <definedName name="ZYX" localSheetId="26">#REF!</definedName>
    <definedName name="ZYX" localSheetId="28">#REF!</definedName>
    <definedName name="ZYX" localSheetId="29">#REF!</definedName>
    <definedName name="ZYX" localSheetId="30">#REF!</definedName>
    <definedName name="ZYX" localSheetId="31">#REF!</definedName>
    <definedName name="ZYX" localSheetId="8">#REF!</definedName>
    <definedName name="ZYX" localSheetId="10">#REF!</definedName>
    <definedName name="ZYX">#REF!</definedName>
    <definedName name="ZZZ" localSheetId="2">#REF!</definedName>
    <definedName name="ZZZ" localSheetId="11">#REF!</definedName>
    <definedName name="ZZZ" localSheetId="12">#REF!</definedName>
    <definedName name="ZZZ" localSheetId="16">#REF!</definedName>
    <definedName name="ZZZ" localSheetId="20">#REF!</definedName>
    <definedName name="ZZZ" localSheetId="3">#REF!</definedName>
    <definedName name="ZZZ" localSheetId="26">#REF!</definedName>
    <definedName name="ZZZ" localSheetId="28">#REF!</definedName>
    <definedName name="ZZZ" localSheetId="29">#REF!</definedName>
    <definedName name="ZZZ" localSheetId="30">#REF!</definedName>
    <definedName name="ZZZ" localSheetId="31">#REF!</definedName>
    <definedName name="ZZZ" localSheetId="8">#REF!</definedName>
    <definedName name="ZZZ" localSheetId="10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E21" i="92" l="1"/>
  <c r="D21" i="92"/>
  <c r="C21" i="92"/>
  <c r="E20" i="92"/>
  <c r="D20" i="92"/>
  <c r="C20" i="92"/>
  <c r="E19" i="92"/>
  <c r="D19" i="92"/>
  <c r="C19" i="92"/>
  <c r="E18" i="92"/>
  <c r="D18" i="92"/>
  <c r="C18" i="92"/>
  <c r="E17" i="92"/>
  <c r="D17" i="92"/>
  <c r="C17" i="92"/>
  <c r="C9" i="71" l="1"/>
  <c r="D9" i="71"/>
  <c r="C10" i="71"/>
  <c r="D10" i="71"/>
  <c r="C11" i="71"/>
  <c r="D11" i="71"/>
  <c r="C12" i="71"/>
  <c r="D12" i="71"/>
  <c r="B10" i="71"/>
  <c r="B11" i="71"/>
  <c r="B12" i="71"/>
  <c r="B9" i="71"/>
  <c r="L62" i="91"/>
  <c r="L61" i="91"/>
  <c r="L60" i="91"/>
  <c r="G61" i="91"/>
  <c r="G60" i="91"/>
  <c r="K9" i="62" l="1"/>
  <c r="J9" i="62"/>
  <c r="L11" i="91"/>
  <c r="L10" i="91"/>
  <c r="L9" i="91"/>
  <c r="L8" i="91"/>
  <c r="L7" i="91"/>
  <c r="L6" i="91"/>
  <c r="H11" i="91"/>
  <c r="H10" i="91"/>
  <c r="H8" i="91"/>
  <c r="H9" i="91"/>
  <c r="H7" i="91"/>
  <c r="F9" i="67"/>
  <c r="H6" i="91" s="1"/>
  <c r="C9" i="67"/>
  <c r="D15" i="67" s="1"/>
  <c r="G8" i="62"/>
  <c r="H8" i="62"/>
  <c r="G9" i="62"/>
  <c r="H9" i="62"/>
  <c r="G10" i="62"/>
  <c r="H10" i="62"/>
  <c r="G11" i="62"/>
  <c r="H11" i="62"/>
  <c r="G12" i="62"/>
  <c r="H12" i="62"/>
  <c r="G13" i="62"/>
  <c r="H13" i="62"/>
  <c r="G14" i="62"/>
  <c r="H14" i="62"/>
  <c r="G15" i="62"/>
  <c r="H15" i="62"/>
  <c r="G16" i="62"/>
  <c r="H16" i="62"/>
  <c r="E17" i="62"/>
  <c r="G15" i="91" s="1"/>
  <c r="H17" i="62"/>
  <c r="G18" i="62"/>
  <c r="H18" i="62"/>
  <c r="G19" i="62"/>
  <c r="H19" i="62"/>
  <c r="G20" i="62"/>
  <c r="H20" i="62"/>
  <c r="G21" i="62"/>
  <c r="H21" i="62"/>
  <c r="G22" i="62"/>
  <c r="H22" i="62"/>
  <c r="G23" i="62"/>
  <c r="H23" i="62"/>
  <c r="G24" i="62"/>
  <c r="H24" i="62"/>
  <c r="G25" i="62"/>
  <c r="H25" i="62"/>
  <c r="G26" i="62"/>
  <c r="H26" i="62"/>
  <c r="G27" i="62"/>
  <c r="H27" i="62"/>
  <c r="G28" i="62"/>
  <c r="H28" i="62"/>
  <c r="G29" i="62"/>
  <c r="H29" i="62"/>
  <c r="G30" i="62"/>
  <c r="H30" i="62"/>
  <c r="G31" i="62"/>
  <c r="H31" i="62"/>
  <c r="G32" i="62"/>
  <c r="H32" i="62"/>
  <c r="G33" i="62"/>
  <c r="H33" i="62"/>
  <c r="G34" i="62"/>
  <c r="H34" i="62"/>
  <c r="G35" i="62"/>
  <c r="H35" i="62"/>
  <c r="E36" i="62"/>
  <c r="G36" i="62" s="1"/>
  <c r="F36" i="62"/>
  <c r="G37" i="62"/>
  <c r="H37" i="62"/>
  <c r="G38" i="62"/>
  <c r="H38" i="62"/>
  <c r="G39" i="62"/>
  <c r="H39" i="62"/>
  <c r="G40" i="62"/>
  <c r="H40" i="62"/>
  <c r="G41" i="62"/>
  <c r="H41" i="62"/>
  <c r="G42" i="62"/>
  <c r="H42" i="62"/>
  <c r="G43" i="62"/>
  <c r="H43" i="62"/>
  <c r="G44" i="62"/>
  <c r="H44" i="62"/>
  <c r="G45" i="62"/>
  <c r="H45" i="62"/>
  <c r="H17" i="91"/>
  <c r="G17" i="91"/>
  <c r="H16" i="91"/>
  <c r="G16" i="91"/>
  <c r="E16" i="91"/>
  <c r="D16" i="91"/>
  <c r="L15" i="91"/>
  <c r="H15" i="91"/>
  <c r="E15" i="91"/>
  <c r="L14" i="91"/>
  <c r="E14" i="91"/>
  <c r="H14" i="91"/>
  <c r="G14" i="91"/>
  <c r="D36" i="62"/>
  <c r="H36" i="62" s="1"/>
  <c r="C36" i="62"/>
  <c r="D17" i="91" s="1"/>
  <c r="C17" i="62"/>
  <c r="G17" i="62" l="1"/>
  <c r="K15" i="91" s="1"/>
  <c r="D11" i="67"/>
  <c r="D14" i="67"/>
  <c r="D13" i="67"/>
  <c r="E17" i="91"/>
  <c r="D12" i="67"/>
  <c r="D10" i="67"/>
  <c r="G15" i="69"/>
  <c r="F15" i="69"/>
  <c r="E15" i="69"/>
  <c r="D15" i="69"/>
  <c r="C15" i="69"/>
  <c r="B15" i="69"/>
  <c r="G14" i="69"/>
  <c r="J14" i="69" s="1"/>
  <c r="F14" i="69"/>
  <c r="E14" i="69"/>
  <c r="I14" i="69" s="1"/>
  <c r="D14" i="69"/>
  <c r="C14" i="69"/>
  <c r="B14" i="69"/>
  <c r="G12" i="69"/>
  <c r="F12" i="69"/>
  <c r="E12" i="69"/>
  <c r="D12" i="69"/>
  <c r="C12" i="69"/>
  <c r="B12" i="69"/>
  <c r="H12" i="69" s="1"/>
  <c r="G11" i="69"/>
  <c r="F11" i="69"/>
  <c r="E11" i="69"/>
  <c r="D11" i="69"/>
  <c r="C11" i="69"/>
  <c r="B11" i="69"/>
  <c r="G10" i="69"/>
  <c r="F10" i="69"/>
  <c r="E10" i="69"/>
  <c r="D10" i="69"/>
  <c r="C10" i="69"/>
  <c r="B10" i="69"/>
  <c r="G9" i="69"/>
  <c r="F9" i="69"/>
  <c r="E9" i="69"/>
  <c r="D9" i="69"/>
  <c r="C9" i="69"/>
  <c r="H9" i="69" s="1"/>
  <c r="B9" i="69"/>
  <c r="H14" i="69" l="1"/>
  <c r="I9" i="69"/>
  <c r="J9" i="69"/>
  <c r="I10" i="69"/>
  <c r="J11" i="69"/>
  <c r="J10" i="69"/>
  <c r="H15" i="69"/>
  <c r="H11" i="69"/>
  <c r="I12" i="69"/>
  <c r="I15" i="69"/>
  <c r="H10" i="69"/>
  <c r="I11" i="69"/>
  <c r="J12" i="69"/>
  <c r="J15" i="69"/>
  <c r="L37" i="91"/>
  <c r="L36" i="91"/>
  <c r="L34" i="91"/>
  <c r="H36" i="91"/>
  <c r="H37" i="91"/>
  <c r="H35" i="91"/>
  <c r="H34" i="91"/>
  <c r="J14" i="91" l="1"/>
  <c r="D14" i="91"/>
  <c r="L65" i="91"/>
  <c r="K65" i="91"/>
  <c r="J65" i="91"/>
  <c r="L64" i="91"/>
  <c r="K64" i="91"/>
  <c r="J64" i="91"/>
  <c r="H64" i="91"/>
  <c r="L63" i="91"/>
  <c r="K63" i="91"/>
  <c r="J63" i="91"/>
  <c r="H63" i="91"/>
  <c r="F62" i="91"/>
  <c r="E62" i="91"/>
  <c r="D62" i="91"/>
  <c r="F61" i="91"/>
  <c r="E61" i="91"/>
  <c r="D61" i="91"/>
  <c r="F60" i="91"/>
  <c r="E60" i="91"/>
  <c r="D60" i="91"/>
  <c r="E59" i="91"/>
  <c r="D59" i="91"/>
  <c r="L58" i="91"/>
  <c r="K58" i="91"/>
  <c r="J58" i="91"/>
  <c r="H58" i="91"/>
  <c r="N58" i="91" s="1"/>
  <c r="L57" i="91"/>
  <c r="K57" i="91"/>
  <c r="J57" i="91"/>
  <c r="H57" i="91"/>
  <c r="N57" i="91" s="1"/>
  <c r="L56" i="91"/>
  <c r="J56" i="91"/>
  <c r="H56" i="91"/>
  <c r="N56" i="91" s="1"/>
  <c r="L55" i="91"/>
  <c r="K55" i="91"/>
  <c r="J55" i="91"/>
  <c r="H55" i="91"/>
  <c r="D54" i="91"/>
  <c r="L53" i="91"/>
  <c r="J53" i="91"/>
  <c r="H53" i="91"/>
  <c r="N53" i="91" s="1"/>
  <c r="L52" i="91"/>
  <c r="K52" i="91"/>
  <c r="J52" i="91"/>
  <c r="H52" i="91"/>
  <c r="E50" i="91"/>
  <c r="D50" i="91"/>
  <c r="L49" i="91"/>
  <c r="K49" i="91"/>
  <c r="J49" i="91"/>
  <c r="H49" i="91"/>
  <c r="L48" i="91"/>
  <c r="K48" i="91"/>
  <c r="J48" i="91"/>
  <c r="H48" i="91"/>
  <c r="L47" i="91"/>
  <c r="K47" i="91"/>
  <c r="J47" i="91"/>
  <c r="H47" i="91"/>
  <c r="L46" i="91"/>
  <c r="K46" i="91"/>
  <c r="J46" i="91"/>
  <c r="H46" i="91"/>
  <c r="N44" i="91"/>
  <c r="H44" i="91"/>
  <c r="N43" i="91"/>
  <c r="H43" i="91"/>
  <c r="N42" i="91"/>
  <c r="H42" i="91"/>
  <c r="L41" i="91"/>
  <c r="K41" i="91"/>
  <c r="H41" i="91"/>
  <c r="G41" i="91"/>
  <c r="F41" i="91"/>
  <c r="L40" i="91"/>
  <c r="K40" i="91"/>
  <c r="H40" i="91"/>
  <c r="G40" i="91"/>
  <c r="F40" i="91"/>
  <c r="L39" i="91"/>
  <c r="K39" i="91"/>
  <c r="H39" i="91"/>
  <c r="G39" i="91"/>
  <c r="F39" i="91"/>
  <c r="L38" i="91"/>
  <c r="K38" i="91"/>
  <c r="H38" i="91"/>
  <c r="G38" i="91"/>
  <c r="F38" i="91"/>
  <c r="L32" i="91"/>
  <c r="K32" i="91"/>
  <c r="J32" i="91"/>
  <c r="L31" i="91"/>
  <c r="K31" i="91"/>
  <c r="J31" i="91"/>
  <c r="H31" i="91"/>
  <c r="G31" i="91"/>
  <c r="L30" i="91"/>
  <c r="K30" i="91"/>
  <c r="J30" i="91"/>
  <c r="H30" i="91"/>
  <c r="G30" i="91"/>
  <c r="L29" i="91"/>
  <c r="K29" i="91"/>
  <c r="J29" i="91"/>
  <c r="H29" i="91"/>
  <c r="G29" i="91"/>
  <c r="L28" i="91"/>
  <c r="K28" i="91"/>
  <c r="J28" i="91"/>
  <c r="H28" i="91"/>
  <c r="G28" i="91"/>
  <c r="L27" i="91"/>
  <c r="K27" i="91"/>
  <c r="J27" i="91"/>
  <c r="H27" i="91"/>
  <c r="G27" i="91"/>
  <c r="L26" i="91"/>
  <c r="K26" i="91"/>
  <c r="J26" i="91"/>
  <c r="H26" i="91"/>
  <c r="G26" i="91"/>
  <c r="L25" i="91"/>
  <c r="K25" i="91"/>
  <c r="J25" i="91"/>
  <c r="L24" i="91"/>
  <c r="K24" i="91"/>
  <c r="J24" i="91"/>
  <c r="L23" i="91"/>
  <c r="K23" i="91"/>
  <c r="J23" i="91"/>
  <c r="L22" i="91"/>
  <c r="K22" i="91"/>
  <c r="J22" i="91"/>
  <c r="L21" i="91"/>
  <c r="K21" i="91"/>
  <c r="J21" i="91"/>
  <c r="L20" i="91"/>
  <c r="K20" i="91"/>
  <c r="J20" i="91"/>
  <c r="L19" i="91"/>
  <c r="K19" i="91"/>
  <c r="J19" i="91"/>
  <c r="L16" i="91"/>
  <c r="J41" i="91" l="1"/>
  <c r="K17" i="91"/>
  <c r="L17" i="91"/>
  <c r="J17" i="91"/>
  <c r="J16" i="91"/>
  <c r="K16" i="91"/>
  <c r="J38" i="91"/>
  <c r="J40" i="91"/>
  <c r="J39" i="91"/>
  <c r="E22" i="86" l="1"/>
  <c r="E23" i="86"/>
  <c r="E24" i="86"/>
  <c r="E25" i="86"/>
  <c r="E26" i="86"/>
  <c r="E27" i="86"/>
  <c r="E28" i="86"/>
  <c r="E29" i="86"/>
  <c r="D22" i="86"/>
  <c r="D23" i="86"/>
  <c r="D24" i="86"/>
  <c r="D25" i="86"/>
  <c r="D26" i="86"/>
  <c r="D27" i="86"/>
  <c r="D28" i="86"/>
  <c r="D29" i="86"/>
  <c r="E25" i="74" l="1"/>
  <c r="D25" i="74"/>
  <c r="C25" i="74"/>
  <c r="E24" i="74"/>
  <c r="D24" i="74"/>
  <c r="C24" i="74"/>
  <c r="E23" i="74"/>
  <c r="D23" i="74"/>
  <c r="C23" i="74"/>
  <c r="E22" i="74"/>
  <c r="D22" i="74"/>
  <c r="C22" i="74"/>
  <c r="E21" i="74"/>
  <c r="D21" i="74"/>
  <c r="C21" i="74"/>
  <c r="D15" i="91"/>
  <c r="J15" i="91" l="1"/>
  <c r="C20" i="74"/>
  <c r="D20" i="74"/>
  <c r="E20" i="74"/>
  <c r="D7" i="86" l="1"/>
  <c r="D8" i="86"/>
  <c r="D9" i="86"/>
  <c r="D10" i="86"/>
  <c r="D11" i="86"/>
  <c r="D12" i="86"/>
  <c r="D13" i="86"/>
  <c r="D14" i="86"/>
  <c r="D15" i="86"/>
  <c r="D16" i="86"/>
  <c r="D17" i="86"/>
  <c r="D18" i="86"/>
  <c r="D19" i="86"/>
  <c r="D20" i="86"/>
  <c r="D21" i="86"/>
  <c r="E9" i="86" l="1"/>
  <c r="E10" i="86"/>
  <c r="E11" i="86"/>
  <c r="E12" i="86"/>
  <c r="E13" i="86"/>
  <c r="E14" i="86"/>
  <c r="E15" i="86"/>
  <c r="E16" i="86"/>
  <c r="E17" i="86"/>
  <c r="E18" i="86"/>
  <c r="E19" i="86"/>
  <c r="E20" i="86"/>
  <c r="E21" i="86"/>
  <c r="E8" i="86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8" i="87"/>
  <c r="F24" i="87" l="1"/>
  <c r="F22" i="87"/>
  <c r="F21" i="87"/>
  <c r="F20" i="87"/>
  <c r="F19" i="87"/>
  <c r="F18" i="87"/>
  <c r="F17" i="87"/>
  <c r="F16" i="87"/>
  <c r="F15" i="87"/>
  <c r="F14" i="87"/>
  <c r="F13" i="87"/>
  <c r="F12" i="87"/>
  <c r="F11" i="87"/>
  <c r="F10" i="87"/>
  <c r="F8" i="87"/>
  <c r="F29" i="86"/>
  <c r="F28" i="86"/>
  <c r="F27" i="86"/>
  <c r="F26" i="86"/>
  <c r="F25" i="86"/>
  <c r="F24" i="86"/>
  <c r="F23" i="86"/>
  <c r="F22" i="86"/>
  <c r="F21" i="86"/>
  <c r="F20" i="86"/>
  <c r="F19" i="86"/>
  <c r="F18" i="86"/>
  <c r="F17" i="86"/>
  <c r="F16" i="86"/>
  <c r="F15" i="86"/>
  <c r="F14" i="86"/>
  <c r="F13" i="86"/>
  <c r="F12" i="86"/>
  <c r="F11" i="86"/>
  <c r="F10" i="86"/>
  <c r="F9" i="86"/>
  <c r="F8" i="86"/>
</calcChain>
</file>

<file path=xl/sharedStrings.xml><?xml version="1.0" encoding="utf-8"?>
<sst xmlns="http://schemas.openxmlformats.org/spreadsheetml/2006/main" count="1433" uniqueCount="662">
  <si>
    <t>Khai khoáng</t>
  </si>
  <si>
    <t>TỔNG SỐ</t>
  </si>
  <si>
    <t>Thực hiện</t>
  </si>
  <si>
    <t>so với cùng kỳ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</si>
  <si>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</si>
  <si>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</si>
  <si>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</si>
  <si>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</si>
  <si>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</si>
  <si>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</si>
  <si>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</si>
  <si>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</si>
  <si>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quý II</t>
  </si>
  <si>
    <t>CHỈ SỐ GIÁ TIÊU DÙNG</t>
  </si>
  <si>
    <t>CHỈ SỐ GIÁ VÀNG</t>
  </si>
  <si>
    <t>CHỈ SỐ GIÁ ĐÔ LA MỸ</t>
  </si>
  <si>
    <t>Quý II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</si>
  <si>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</si>
  <si>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</si>
  <si>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</si>
  <si>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</si>
  <si>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</si>
  <si>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</si>
  <si>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</si>
  <si>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</si>
  <si>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</si>
  <si>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</si>
  <si>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</si>
  <si>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</si>
  <si>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Quý I</t>
  </si>
  <si>
    <t>quý I</t>
  </si>
  <si>
    <t>I. Vận chuyển (Nghìn HK)</t>
  </si>
  <si>
    <t>I. Vận chuyển (Nghìn tấn)</t>
  </si>
  <si>
    <t>năm trước</t>
  </si>
  <si>
    <t>Tổng giá trị thiệt hại</t>
  </si>
  <si>
    <t>năm trước (%)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</si>
  <si>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</si>
  <si>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</si>
  <si>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</si>
  <si>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</si>
  <si>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</si>
  <si>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</si>
  <si>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</si>
  <si>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</si>
  <si>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</si>
  <si>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</si>
  <si>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</si>
  <si>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</si>
  <si>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</si>
  <si>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</si>
  <si>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trái phiếu Chính phủ</t>
  </si>
  <si>
    <t>Du lịch lữ hành</t>
  </si>
  <si>
    <t>Dịch vụ tiêu dùng khác</t>
  </si>
  <si>
    <t>Vốn cân đối ngân sách huyện</t>
  </si>
  <si>
    <t>Vốn cân đối ngân sách xã</t>
  </si>
  <si>
    <t>Triệu đồng; %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</si>
  <si>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</si>
  <si>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</si>
  <si>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</si>
  <si>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</si>
  <si>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</si>
  <si>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</si>
  <si>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</si>
  <si>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</si>
  <si>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</si>
  <si>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</si>
  <si>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</si>
  <si>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</si>
  <si>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</si>
  <si>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</si>
  <si>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</si>
  <si>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Tổng</t>
  </si>
  <si>
    <t>số</t>
  </si>
  <si>
    <t>Cơ</t>
  </si>
  <si>
    <t>cấu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</si>
  <si>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</si>
  <si>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</si>
  <si>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</si>
  <si>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</si>
  <si>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</si>
  <si>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</si>
  <si>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</si>
  <si>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</si>
  <si>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</si>
  <si>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So với cùng kỳ năm trước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</si>
  <si>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</si>
  <si>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</si>
  <si>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</si>
  <si>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</si>
  <si>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</si>
  <si>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</si>
  <si>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</si>
  <si>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</si>
  <si>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</si>
  <si>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</si>
  <si>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</si>
  <si>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</si>
  <si>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</si>
  <si>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</si>
  <si>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</si>
  <si>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</si>
  <si>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</si>
  <si>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</si>
  <si>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</si>
  <si>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</si>
  <si>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</si>
  <si>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</si>
  <si>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</si>
  <si>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</si>
  <si>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</si>
  <si>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</si>
  <si>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</si>
  <si>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</si>
  <si>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</si>
  <si>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</si>
  <si>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</si>
  <si>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</si>
  <si>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</si>
  <si>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</si>
  <si>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</si>
  <si>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</si>
  <si>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</si>
  <si>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</si>
  <si>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</si>
  <si>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</si>
  <si>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</si>
  <si>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</si>
  <si>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</si>
  <si>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</si>
  <si>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</si>
  <si>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Đồ dùng, dụng cụ, trang thiết bị gia đình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</si>
  <si>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</si>
  <si>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</si>
  <si>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</si>
  <si>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</si>
  <si>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</si>
  <si>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</si>
  <si>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</si>
  <si>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</si>
  <si>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</si>
  <si>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</si>
  <si>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</si>
  <si>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</si>
  <si>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6T-2019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</si>
  <si>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</si>
  <si>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</si>
  <si>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</si>
  <si>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</si>
  <si>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</si>
  <si>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</si>
  <si>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</si>
  <si>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</si>
  <si>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</si>
  <si>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</si>
  <si>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</si>
  <si>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</si>
  <si>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</si>
  <si>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</si>
  <si>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</si>
  <si>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</si>
  <si>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</si>
  <si>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</si>
  <si>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</si>
  <si>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</si>
  <si>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</si>
  <si>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</si>
  <si>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</si>
  <si>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</si>
  <si>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</si>
  <si>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</si>
  <si>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</si>
  <si>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</si>
  <si>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</si>
  <si>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</si>
  <si>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</si>
  <si>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</si>
  <si>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</si>
  <si>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</si>
  <si>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</si>
  <si>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</si>
  <si>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</si>
  <si>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</si>
  <si>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</si>
  <si>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</si>
  <si>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</si>
  <si>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</si>
  <si>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</si>
  <si>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</si>
  <si>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</si>
  <si>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</si>
  <si>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</si>
  <si>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</si>
  <si>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</si>
  <si>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</si>
  <si>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</si>
  <si>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</si>
  <si>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</si>
  <si>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</si>
  <si>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</si>
  <si>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</si>
  <si>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</si>
  <si>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</si>
  <si>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</si>
  <si>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</si>
  <si>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</si>
  <si>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</si>
  <si>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</si>
  <si>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</si>
  <si>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</si>
  <si>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</si>
  <si>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</si>
  <si>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</si>
  <si>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</si>
  <si>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</si>
  <si>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</si>
  <si>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</si>
  <si>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</si>
  <si>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</si>
  <si>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</si>
  <si>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</si>
  <si>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</si>
  <si>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</si>
  <si>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</si>
  <si>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</si>
  <si>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</si>
  <si>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</si>
  <si>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</si>
  <si>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</si>
  <si>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</si>
  <si>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</si>
  <si>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</si>
  <si>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</si>
  <si>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</si>
  <si>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</si>
  <si>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</si>
  <si>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</si>
  <si>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</si>
  <si>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</si>
  <si>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</si>
  <si>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</si>
  <si>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</si>
  <si>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r>
      <t>Sản lượng gỗ khai thác 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</si>
  <si>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(ster)</t>
  </si>
  <si>
    <t>Ha</t>
  </si>
  <si>
    <t>Con</t>
  </si>
  <si>
    <t xml:space="preserve"> - Sản lượng thịt hơi xuất chuồng</t>
  </si>
  <si>
    <t>1000 con</t>
  </si>
  <si>
    <t>1000 quả</t>
  </si>
  <si>
    <t xml:space="preserve">năm </t>
  </si>
  <si>
    <t>Cơ cấu (%)</t>
  </si>
  <si>
    <t>VII. Các khoản thu không có trong ngân sách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</si>
  <si>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</si>
  <si>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</si>
  <si>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</si>
  <si>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</si>
  <si>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</si>
  <si>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</si>
  <si>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</si>
  <si>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</si>
  <si>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</si>
  <si>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</si>
  <si>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</si>
  <si>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</si>
  <si>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</si>
  <si>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</si>
  <si>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</si>
  <si>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</si>
  <si>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</si>
  <si>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</si>
  <si>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</si>
  <si>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</si>
  <si>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</si>
  <si>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</si>
  <si>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</si>
  <si>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</si>
  <si>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</si>
  <si>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</si>
  <si>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</si>
  <si>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</si>
  <si>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</si>
  <si>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</si>
  <si>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</si>
  <si>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</si>
  <si>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</si>
  <si>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</si>
  <si>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</si>
  <si>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</si>
  <si>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</si>
  <si>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</si>
  <si>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</si>
  <si>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</si>
  <si>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</si>
  <si>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Sửa chữa, bảo dưỡng và lắp đặt máy móc và thiết bị</t>
  </si>
  <si>
    <t>4. KẾT QUẢ SẢN XUẤT LÂM NGHIỆP</t>
  </si>
  <si>
    <t>5. SẢN LƯỢNG THỦY SẢN</t>
  </si>
  <si>
    <t>B</t>
  </si>
  <si>
    <t>Chăn nuôi</t>
  </si>
  <si>
    <t>IIP</t>
  </si>
  <si>
    <t>XHMT</t>
  </si>
  <si>
    <t>Nhập khẩu</t>
  </si>
  <si>
    <t>7. CHỈ SỐ SẢN XUẤT CÔNG NGHIỆP CÁC QUÝ NĂM 2024</t>
  </si>
  <si>
    <t>năm 2024</t>
  </si>
  <si>
    <t>Mã số</t>
  </si>
  <si>
    <t>So với tháng trước</t>
  </si>
  <si>
    <t>08</t>
  </si>
  <si>
    <t>C</t>
  </si>
  <si>
    <t>10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</si>
  <si>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</si>
  <si>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</si>
  <si>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</si>
  <si>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</si>
  <si>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</si>
  <si>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</si>
  <si>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</si>
  <si>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</si>
  <si>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</si>
  <si>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</si>
  <si>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</si>
  <si>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</si>
  <si>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</si>
  <si>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</si>
  <si>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</si>
  <si>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</si>
  <si>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</si>
  <si>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</si>
  <si>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</si>
  <si>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</si>
  <si>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</si>
  <si>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</si>
  <si>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</si>
  <si>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</si>
  <si>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38</t>
  </si>
  <si>
    <t>Đơn vị
tính</t>
  </si>
  <si>
    <t>1. Thức ăn cho gia súc</t>
  </si>
  <si>
    <t>2. Quần áo các loại</t>
  </si>
  <si>
    <t>3. Giày, dép thể thao</t>
  </si>
  <si>
    <t>4. Gạch dùng để ốp lát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</si>
  <si>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</si>
  <si>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</si>
  <si>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</si>
  <si>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</si>
  <si>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</si>
  <si>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</si>
  <si>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</si>
  <si>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</si>
  <si>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</si>
  <si>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Số doanh 
nghiệp
(doanh nghiệp)</t>
  </si>
  <si>
    <t>Số doanh 
nghiệp</t>
  </si>
  <si>
    <t xml:space="preserve">Số lao động đăng ký </t>
  </si>
  <si>
    <t>Lũy kế</t>
  </si>
  <si>
    <t>ĐVT: Triệu đồng; %</t>
  </si>
  <si>
    <t>4. Bưu chính chuyển phát</t>
  </si>
  <si>
    <t>CÁC QUÝ NĂM 2024</t>
  </si>
  <si>
    <t>năm 2024 so</t>
  </si>
  <si>
    <t>Thu NSNN</t>
  </si>
  <si>
    <t>Lũy kế đến tháng báo cáo so với cùng kỳ năm trước</t>
  </si>
  <si>
    <t>Cơ cấu kỳ báo cáo</t>
  </si>
  <si>
    <t>Chi NSNN</t>
  </si>
  <si>
    <t xml:space="preserve">Lũy kế </t>
  </si>
  <si>
    <t xml:space="preserve">năm 2024 </t>
  </si>
  <si>
    <t>DO ĐỊA PHƯƠNG QUẢN LÝ CÁC QUÝ NĂM 2024</t>
  </si>
  <si>
    <t>Tổng số dự án
(Dự án)</t>
  </si>
  <si>
    <t>Trong đó: Số dự án cấp mới
(Dự án)</t>
  </si>
  <si>
    <t xml:space="preserve">Tổng vốn đăng ký 
</t>
  </si>
  <si>
    <t xml:space="preserve">Trong đó: Vốn đăng ký cấp mới
</t>
  </si>
  <si>
    <t xml:space="preserve">Công nghiệp </t>
  </si>
  <si>
    <t>Chỉ số giá bình quân kỳ báo cáo so với cùng kỳ năm trước</t>
  </si>
  <si>
    <t>Kỳ gốc 2019</t>
  </si>
  <si>
    <t>Tháng 12 năm 2023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</si>
  <si>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</si>
  <si>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</si>
  <si>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</si>
  <si>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</si>
  <si>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</si>
  <si>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</si>
  <si>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</si>
  <si>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</si>
  <si>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</si>
  <si>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</si>
  <si>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</si>
  <si>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</si>
  <si>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</si>
  <si>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</si>
  <si>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</si>
  <si>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</si>
  <si>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ĐVT: Tấn; %</t>
  </si>
  <si>
    <t>GRDP</t>
  </si>
  <si>
    <t xml:space="preserve"> Nông nghiệp</t>
  </si>
  <si>
    <t xml:space="preserve"> Lâm nghiệp</t>
  </si>
  <si>
    <t>Thủy sản</t>
  </si>
  <si>
    <t>IIP quý</t>
  </si>
  <si>
    <t>sp CN quý</t>
  </si>
  <si>
    <t xml:space="preserve"> Tổng mức</t>
  </si>
  <si>
    <t xml:space="preserve"> Doanh thu bán lẻ HH</t>
  </si>
  <si>
    <t xml:space="preserve"> Doanh thu bán lẻ HH quý</t>
  </si>
  <si>
    <t>ĐVT: Tỷ đồng, %</t>
  </si>
  <si>
    <t>ĐVT: %</t>
  </si>
  <si>
    <t>Tháng</t>
  </si>
  <si>
    <t>Quý</t>
  </si>
  <si>
    <t>Kỳ BC</t>
  </si>
  <si>
    <t>x</t>
  </si>
  <si>
    <t>DANH MỤC BIỂU SỐ LIỆU KTXH</t>
  </si>
  <si>
    <t>Tên ngành</t>
  </si>
  <si>
    <t>Kim ngạch nhập khẩu</t>
  </si>
  <si>
    <t>Lũy kế từ đầu năm đến tháng báo cáo so với cùng kỳ năm trước</t>
  </si>
  <si>
    <t>Máy vi tính, hàng điện tử và linh kiện</t>
  </si>
  <si>
    <t>Điện thoại và linh kiện</t>
  </si>
  <si>
    <t>Kim ngạch xuất khẩu</t>
  </si>
  <si>
    <t>Thực hiện tại thời điểm 31/12/2023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</si>
  <si>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</si>
  <si>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</si>
  <si>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</si>
  <si>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</si>
  <si>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</si>
  <si>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</si>
  <si>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</si>
  <si>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</si>
  <si>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</si>
  <si>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</si>
  <si>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</si>
  <si>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</si>
  <si>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</si>
  <si>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</si>
  <si>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</si>
  <si>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</si>
  <si>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</si>
  <si>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</si>
  <si>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</si>
  <si>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Nợ xấu</t>
  </si>
  <si>
    <t/>
  </si>
  <si>
    <t>Tỷ lệ nợ xấu (%)</t>
  </si>
  <si>
    <t>Xử lý nợ xấu (6 tháng và 1 năm)</t>
  </si>
  <si>
    <t>Đơn vị tính</t>
  </si>
  <si>
    <t>sp CN tháng</t>
  </si>
  <si>
    <t>Đăng ký DN</t>
  </si>
  <si>
    <t xml:space="preserve"> DT vận tải</t>
  </si>
  <si>
    <t>DT vận tải quý</t>
  </si>
  <si>
    <t xml:space="preserve"> Vận tải tháng</t>
  </si>
  <si>
    <t>Vận tải quý</t>
  </si>
  <si>
    <t xml:space="preserve"> Xuất khẩu</t>
  </si>
  <si>
    <t>Thu ngân sách</t>
  </si>
  <si>
    <t xml:space="preserve"> Chi ngân sách</t>
  </si>
  <si>
    <t>Vốn đầu tư từ NSNN tháng</t>
  </si>
  <si>
    <t>Vốn đầu tư từ NSNN quý</t>
  </si>
  <si>
    <t>Thu hút đầu tư</t>
  </si>
  <si>
    <t xml:space="preserve"> CPI</t>
  </si>
  <si>
    <t>- Lúa</t>
  </si>
  <si>
    <t>- Ngô</t>
  </si>
  <si>
    <t>- Rau các loại</t>
  </si>
  <si>
    <t>ĐVT: Triệu đồng; %</t>
  </si>
  <si>
    <t>Vốn đầu tư thuộc ngân sách Nhà nước (bao gốm cả vốn NS TƯ quản lý)</t>
  </si>
  <si>
    <t>Vốn tín dụng đầu tư theo kế hoạch nhà nước</t>
  </si>
  <si>
    <t xml:space="preserve">Vốn huy động khác </t>
  </si>
  <si>
    <t>Tồn kho</t>
  </si>
  <si>
    <t>Tiêu Thụ</t>
  </si>
  <si>
    <t>Hoạt động ngân hàng</t>
  </si>
  <si>
    <t>Vốn đầu tư thực hiện</t>
  </si>
  <si>
    <t>ĐVT: USD, %</t>
  </si>
  <si>
    <t>ĐVT: Triệu đồng, %</t>
  </si>
  <si>
    <t>Mã số HTCT cấp tỉnh</t>
  </si>
  <si>
    <t>Kế hoạch theo NQ KTXH HDND</t>
  </si>
  <si>
    <t>Tháng bc</t>
  </si>
  <si>
    <t>Cộng dồn</t>
  </si>
  <si>
    <t>So với tháng trước (%)</t>
  </si>
  <si>
    <t>So cùng kỳ (%)</t>
  </si>
  <si>
    <t>I. TĂNG TRƯỞNG KINH TẾ</t>
  </si>
  <si>
    <t>Tổng sản phẩm (GRDP) trên địa bàn theo giá so sánh</t>
  </si>
  <si>
    <t>Trong đó: Công nghiệp</t>
  </si>
  <si>
    <t>1. Nông nghiệp</t>
  </si>
  <si>
    <t>T0802</t>
  </si>
  <si>
    <t>Tổng sản lượng thịt hơi xuất chuồng</t>
  </si>
  <si>
    <t>T0807</t>
  </si>
  <si>
    <t>Sản lượng gỗ khai thác</t>
  </si>
  <si>
    <t>T0808</t>
  </si>
  <si>
    <t>Sản lượng thuỷ sản</t>
  </si>
  <si>
    <t>T0812</t>
  </si>
  <si>
    <t>2. Sản xuất của ngành công nghiệp</t>
  </si>
  <si>
    <t>T0901</t>
  </si>
  <si>
    <t>2.1. Chỉ số sản xuất công nghiệp</t>
  </si>
  <si>
    <t>%</t>
  </si>
  <si>
    <t>2.2. Chỉ số tồn kho ngành công nghiệp CBCT</t>
  </si>
  <si>
    <t>3. Tổng mức bán lẻ hàng hóa và dịch vụ tiêu dùng</t>
  </si>
  <si>
    <t>T1001</t>
  </si>
  <si>
    <t>T1002</t>
  </si>
  <si>
    <t>''</t>
  </si>
  <si>
    <t>T1701</t>
  </si>
  <si>
    <t>T1003</t>
  </si>
  <si>
    <t>4. Doanh thu vận tải, kho bãi và dịch vụ hỗ trợ vận tải</t>
  </si>
  <si>
    <t>T1201</t>
  </si>
  <si>
    <t>Khu vực Nhà nước</t>
  </si>
  <si>
    <t>Khu vực ngoài nhà nước</t>
  </si>
  <si>
    <t>Khu vực nước ngoài</t>
  </si>
  <si>
    <t>1.1. Doanh nghiệp thành lập mới</t>
  </si>
  <si>
    <t>T0305</t>
  </si>
  <si>
    <t>Doanh nghiệp</t>
  </si>
  <si>
    <t>T0306</t>
  </si>
  <si>
    <t>Tổng số dự án được cấp phép</t>
  </si>
  <si>
    <t>Dự án</t>
  </si>
  <si>
    <t>Tổng vốn đăng ký</t>
  </si>
  <si>
    <t>T0401</t>
  </si>
  <si>
    <t>Triệu USD</t>
  </si>
  <si>
    <t>T0601</t>
  </si>
  <si>
    <t>T0602</t>
  </si>
  <si>
    <t>Số dư huy động vốn của tổ chức tín dụng, chi nhánh ngân hàng nước ngoài so với thời điểm 31/12/2023</t>
  </si>
  <si>
    <t>T0701</t>
  </si>
  <si>
    <t>Dư nợ tín dụng của các tổ chức tín dụng, chi nhánh ngân hàng nước ngoài so với thời điểm 31/12/2023</t>
  </si>
  <si>
    <t>T0702</t>
  </si>
  <si>
    <t>T1101</t>
  </si>
  <si>
    <t>Diện tích rừng trồng mới tập trung (ha)</t>
  </si>
  <si>
    <t>1. Vốn đầu tư thực hiện trên địa bàn</t>
  </si>
  <si>
    <t>Cùng kỳ năm trước</t>
  </si>
  <si>
    <t>CHỈ SỐ GIÁ SẢN XUẤT CÁC NGÀNH</t>
  </si>
  <si>
    <t>Chỉ số giá sản phẩm nông, lâm nghiệp và thủy sản</t>
  </si>
  <si>
    <t>Sản phẩm nông nghiệp và dịch vụ có liên quan</t>
  </si>
  <si>
    <t>Sản phẩm lâm nghiệp và dịch vụ có liên quan</t>
  </si>
  <si>
    <t>Sản phẩm thủy sản khai thác, nuôi trồng</t>
  </si>
  <si>
    <t>Chỉ số giá sản xuất công nghiệp</t>
  </si>
  <si>
    <t xml:space="preserve">Sản phẩm khai khoáng </t>
  </si>
  <si>
    <t>Sản phẩm công nghiệp chế biến, chế tạo</t>
  </si>
  <si>
    <t xml:space="preserve">Điện, khí đốt, nước nóng, hơi nước và điều hòa không khí </t>
  </si>
  <si>
    <t>Nước tự nhiên khai thác; dịch vụ quản lý và xử lý rác thải, nước thải</t>
  </si>
  <si>
    <t>CHỈ SỐ GIÁ NGUYÊN NHIÊN VẬT LIỆU CHỦ YẾU DÙNG CHO CÁC NGÀNH SẢN XUẤT</t>
  </si>
  <si>
    <t>Chỉ số giá nguyên nhiên vật liệu chủ yếu
dùng cho sản xuất nông nghiệp, lâm nghiệp và thủy sản</t>
  </si>
  <si>
    <t>Chỉ số giá nguyên nhiên vật liệu chủ yếu
dùng cho sản xuất công nghiệp chế biến, chế tạo</t>
  </si>
  <si>
    <t>Chỉ số giá nguyên nhiên vật liệu chủ yếu
dùng cho xây dựng</t>
  </si>
  <si>
    <t>- Khoai lang</t>
  </si>
  <si>
    <t>- Đậu tương</t>
  </si>
  <si>
    <t>- Lạc</t>
  </si>
  <si>
    <t xml:space="preserve">- Cây trồng khác </t>
  </si>
  <si>
    <t>Tháng 8</t>
  </si>
  <si>
    <t>tháng 8</t>
  </si>
  <si>
    <t>Số liệu thu, chi ngân sách lấy từ nguồn số liệu của Kho bạc nhà nước tỉnh Vĩnh Phúc, tính đến ngày 15/8/2024.</t>
  </si>
  <si>
    <t>3. Sản xuất giống</t>
  </si>
  <si>
    <t>Tháng 9</t>
  </si>
  <si>
    <t>Cộng dồn đến tháng 9</t>
  </si>
  <si>
    <t>Lũy kế 9 tháng</t>
  </si>
  <si>
    <r>
      <t xml:space="preserve"> I. Tiến độ gieo trồng vụ Mùa </t>
    </r>
    <r>
      <rPr>
        <i/>
        <sz val="12"/>
        <rFont val="Times New Roman"/>
        <family val="1"/>
      </rPr>
      <t>(đến ngày 15/9/2024)</t>
    </r>
  </si>
  <si>
    <t>THÁNG 9/2024</t>
  </si>
  <si>
    <t>Tháng 9/2024</t>
  </si>
  <si>
    <t>Lũy kế 9 tháng so với cùng kỳ (%)</t>
  </si>
  <si>
    <t>Lũy kế 9 tháng so với Kế hoạch (%)</t>
  </si>
  <si>
    <t>Tháng 8/2024 so với cùng kỳ năm trước</t>
  </si>
  <si>
    <t>Lũy kế 9 tháng năm 2024 so với cùng kỳ</t>
  </si>
  <si>
    <t>Thực hiện quý II</t>
  </si>
  <si>
    <t>Ước tính quý III</t>
  </si>
  <si>
    <t>Thực hiện tháng 8 năm 2024</t>
  </si>
  <si>
    <t>Ước tính tháng 9 năm 2024</t>
  </si>
  <si>
    <t>Ước tính
9 tháng năm 2024</t>
  </si>
  <si>
    <t>3. SẢN PHẨM CHĂN NUÔI 9 THÁNG ĐẦU NĂM 2024</t>
  </si>
  <si>
    <t>quý III</t>
  </si>
  <si>
    <t>9 tháng</t>
  </si>
  <si>
    <t>Quý III</t>
  </si>
  <si>
    <t>Số liệu tình hình đăng ký doanh nghiệp lấy từ nguồn số liệu Sở Kế hoạch và Đầu tư tỉnh Vĩnh Phúc đến ngày 15/9/2024.</t>
  </si>
  <si>
    <t>Ước tính tháng 9/2024</t>
  </si>
  <si>
    <t>Thực hiện tháng 8/2024 so với cùng kỳ</t>
  </si>
  <si>
    <t>Tháng 8/2024 so với cùng kỳ</t>
  </si>
  <si>
    <t>Chỉ số lũy kế đến hết T9/2024 so với cùng kỳ năm trước</t>
  </si>
  <si>
    <t>tháng 9</t>
  </si>
  <si>
    <t>Thực hiện
tháng 8
năm
2024</t>
  </si>
  <si>
    <t>Ước tính 
tháng 9
năm
2024</t>
  </si>
  <si>
    <t>Lũy kế
9 tháng
năm
2024</t>
  </si>
  <si>
    <t>Tháng 9 năm 2024 so với cùng kỳ
năm trước</t>
  </si>
  <si>
    <t>9 tháng năm 2024 so với cùng kỳ
năm trước</t>
  </si>
  <si>
    <t>THÁNG 9 VÀ 9 THÁNG ĐẦU NĂM 2024</t>
  </si>
  <si>
    <t>Lũy kế 
9 tháng
năm
2024</t>
  </si>
  <si>
    <t>Lũy kế 9 tháng năm 2024 so với cùng kỳ
năm trước</t>
  </si>
  <si>
    <t>Số liệu xuất khẩu hàng hóa lấy từ nguồn số liệu của Chi cục Hải quan Vĩnh Phúc, tính đến ngày 15/9/2024.</t>
  </si>
  <si>
    <t>Số liệu nhập khẩu hàng hóa lấy từ nguồn số liệu của Chi cục Hải quan Vĩnh Phúc, tính đến ngày 15/9/2024.</t>
  </si>
  <si>
    <t>Số liệu thu, chi ngân sách lấy từ nguồn số liệu của Kho bạc nhà nước tỉnh Vĩnh Phúc, tính đến ngày 15/9/2024</t>
  </si>
  <si>
    <t>Đến 15/9/2023</t>
  </si>
  <si>
    <t>Thực hiện tại thời điểm 31/8/2024</t>
  </si>
  <si>
    <t>Ước tính tại thời điểm 30/9/2024</t>
  </si>
  <si>
    <t>Ước tính tại thời điểm 30/9/2024 so với cuối năm 2023</t>
  </si>
  <si>
    <t>Số liệu thu hút đầu tư trực tiếp lấy từ nguồn số liệu Sở Kế hoạch và Đầu tư tỉnh Vĩnh Phúc đến ngày 15/9/2024.</t>
  </si>
  <si>
    <t xml:space="preserve">9 tháng </t>
  </si>
  <si>
    <t>9 tháng đầu</t>
  </si>
  <si>
    <t>Sơ bộ tháng 9 năm 2024</t>
  </si>
  <si>
    <t>Lũy kế 
9 tháng
đầu năm 2024</t>
  </si>
  <si>
    <t>Tăng/giảm lũy kế 9 tháng  năm 2024 so với cùng kỳ năm trước</t>
  </si>
  <si>
    <t>Tháng 9 năm 2024 so với</t>
  </si>
  <si>
    <t>Tháng 9 năm 2023</t>
  </si>
  <si>
    <t>Tháng 8 năm 2024</t>
  </si>
  <si>
    <t>BIỂU TỔNG HỢP CHỈ TIÊU SỨC KHỎE NỀN KINH TẾ TỈNH VĨNH PHÚC</t>
  </si>
  <si>
    <t>Lũy kế 9 tháng năm 2024</t>
  </si>
  <si>
    <t>I. PHÁT TRIỂN KINH TẾ</t>
  </si>
  <si>
    <t>Biểu 4</t>
  </si>
  <si>
    <t>Tổng diện tích gieo trồng vụ Mùa (ước tính đến 30/9/2024)</t>
  </si>
  <si>
    <t>Biểu 6</t>
  </si>
  <si>
    <t>Biểu 8</t>
  </si>
  <si>
    <t>2.3. Chỉ số tiêu thụ ngành công nghiệp CBCT</t>
  </si>
  <si>
    <t>Biểu 9</t>
  </si>
  <si>
    <t>Biểu 11</t>
  </si>
  <si>
    <t>Biểu 13</t>
  </si>
  <si>
    <t>II. CÁC CHỈ TIẾU CÂN ĐỐI VĨ MÔ</t>
  </si>
  <si>
    <t>Biểu 21</t>
  </si>
  <si>
    <t>Biểu 22</t>
  </si>
  <si>
    <t>Vốn ngân sách cấp tỉnh quản lý</t>
  </si>
  <si>
    <t>Vốn ngân sách cấp huyện quản lý</t>
  </si>
  <si>
    <t>KH giao đầu năm 7.776.625</t>
  </si>
  <si>
    <t>Biểu 26</t>
  </si>
  <si>
    <t>1.2. Số doanh nghiệp quay trở lại hoạt động</t>
  </si>
  <si>
    <t>1.3. Số doanh nghiệp tạm ngừng hoạt động</t>
  </si>
  <si>
    <t>1.4. Số doanh nghiệp giải thể</t>
  </si>
  <si>
    <t>Biểu 25</t>
  </si>
  <si>
    <t>4.1. Thu hút đầu tư DDI</t>
  </si>
  <si>
    <t>4.2. Thu hút đầu tư FDI</t>
  </si>
  <si>
    <t>Biểu 15</t>
  </si>
  <si>
    <t>Biểu 16</t>
  </si>
  <si>
    <t>Biểu 17</t>
  </si>
  <si>
    <t>Tỷ lệ nợ xấu</t>
  </si>
  <si>
    <t>Biểu 20</t>
  </si>
  <si>
    <t>Biểu 19</t>
  </si>
  <si>
    <t>Biểu 18</t>
  </si>
  <si>
    <t>Qúy III/2024 so với</t>
  </si>
  <si>
    <t>Qúy trước</t>
  </si>
  <si>
    <t>Triệu con</t>
  </si>
  <si>
    <t>2. Vốn đầu tư thực hiện từ nguồn NSNN</t>
  </si>
  <si>
    <t>3. Tỷ lệ giải ngân vốn đầu tư công</t>
  </si>
  <si>
    <t>4. Đăng ký doanh nghiệp  (đến ngày 15/9/2024)</t>
  </si>
  <si>
    <t>5. Thu hút đầu tư (đến ngày 15/9/2024)</t>
  </si>
  <si>
    <t>6. Thu Ngân sách nhà nước trên địa bàn (đến ngày 15/9/2024)</t>
  </si>
  <si>
    <t>7. Chi ngân sách Nhà nước trên địa bàn (đến ngày 15/9/2024)</t>
  </si>
  <si>
    <t>8. Tiền tệ (ước tính tại thời điểm 30/9/2024)</t>
  </si>
  <si>
    <t>9. Kim ngạch xuất khẩu (đến ngày 15/9/2024)</t>
  </si>
  <si>
    <t>10. Kim ngạch nhập khẩu (đến ngày 15/9/2024)</t>
  </si>
  <si>
    <t>11. Chỉ số giá tiêu dùng bình quân 9 tháng dự kiến so với cùng kỳ</t>
  </si>
  <si>
    <t>III. Chăn nuôi (ước tính đến 30/9/2024)</t>
  </si>
  <si>
    <t>IV. Lâm nghiệp (Ước tính đến 30/9/2024)</t>
  </si>
  <si>
    <t>V. Tổng sản lượng thủy sản (ước tính đến 30/9/2024)</t>
  </si>
  <si>
    <t xml:space="preserve"> </t>
  </si>
  <si>
    <t xml:space="preserve">       THÁNG 9 VÀ 9 THÁNG ĐẦU NĂM 2024</t>
  </si>
  <si>
    <t>2. SẢN XUẤT NÔNG NGHIỆP THÁNG 9 VÀ 9 THÁNG ĐẦU NĂM 2024</t>
  </si>
  <si>
    <t>6. CHỈ SỐ SẢN XUẤT CÔNG NGHIỆP THÁNG 9 và 9 THÁNG ĐẦU NĂM 2024</t>
  </si>
  <si>
    <t xml:space="preserve"> 8. SẢN LƯỢNG MỘT SỐ SẢN PHẨM CÔNG NGHIỆP CHỦ YẾU THÁNG 9 VÀ 9 THÁNG ĐẦU NĂM 2024</t>
  </si>
  <si>
    <t>9. SẢN LƯỢNG MỘT SỐ SẢN PHẨM CÔNG NGHIỆP CHỦ YẾU CÁC QUÝ NĂM 2024</t>
  </si>
  <si>
    <t>10. CHỈ SỐ TỒN KHO NGÀNH CÔNG NGHIỆP CHẾ BIẾN, CHẾ TẠO</t>
  </si>
  <si>
    <t xml:space="preserve">   11. CHỈ SỐ TIÊU THỤ NGÀNH CÔNG NGHIỆP CHẾ BIẾN, CHẾ TẠO THÁNG 9 VÀ 9 THÁNG ĐẦU NĂM 2024</t>
  </si>
  <si>
    <t>12. TÌNH HÌNH ĐĂNG KÝ DOANH NGHIỆP ĐẾN NGÀY 15/9/2024</t>
  </si>
  <si>
    <t>13. TỔNG MỨC BÁN LẺ HÀNG HÓA, DOANH THU DỊCH VỤ LƯU TRÚ ĂN UỐNG, DU LỊCH LỮ HÀNH VÀ DOANH THU DỊCH VỤ TIÊU DÙNG KHÁC THÁNG 9 VÀ 9 THÁNG ĐẦU NĂM 2024</t>
  </si>
  <si>
    <t>17. DOANH THU VẬN TẢI, KHO BÃI VÀ DỊCH VỤ HỖ TRỢ VẬN TẢI</t>
  </si>
  <si>
    <t>1. TỔNG SẢN PHẨM TRÊN ĐỊA BÀN (GRDP) TỈNH 9 THÁNG ĐẦU NĂM 2024</t>
  </si>
  <si>
    <t>Vốn Nhà nước</t>
  </si>
  <si>
    <t>Sửa chữa xe có động cơ, mô tô, xe máy và xe có động cơ</t>
  </si>
  <si>
    <t>Thực hiện quý I</t>
  </si>
  <si>
    <t>14. TỔNG MỨC BÁN LẺ HÀNG HÓA, DOANH THU DỊCH VỤ LƯU TRÚ ĂN UỐNG, 
DU LỊCH LỮ HÀNH VÀ DOANH THU DỊCH VỤ TIÊU DÙNG CÁC QUÝ NĂM 2024</t>
  </si>
  <si>
    <t>15. DOANH THU BÁN LẺ HÀNG HÓA THÁNG 9 VÀ 9 THÁNG ĐẦU NĂM 2024</t>
  </si>
  <si>
    <t>16. DOANH THU BÁN LẺ HÀNG HÓA CÁC QUÝ NĂM 2024</t>
  </si>
  <si>
    <t>18. DOANH THU VẬN TẢI, KHO BÃI VÀ DỊCH VỤ HỖ TRỢ VẬN TẢI</t>
  </si>
  <si>
    <t>19. VẬN TẢI HÀNH KHÁCH VÀ HÀNG HÓA THÁNG 9 VÀ 9 THÁNG ĐẦU NĂM 2024</t>
  </si>
  <si>
    <t>20. VẬN TẢI HÀNH KHÁCH VÀ HÀNG HÓA CÁC QUÝ NĂM 2024</t>
  </si>
  <si>
    <t>21. NHẬP KHẨU HÀNG HÓA ĐẾN NGÀY 15/9/2024</t>
  </si>
  <si>
    <t>22. XUẤT KHẨU HÀNG HÓA ĐẾN NGÀY 15/9/2024</t>
  </si>
  <si>
    <t>23. THU NGÂN SÁCH NHÀ NƯỚC TRÊN ĐỊA BÀN ĐẾN NGÀY 15/9/2024</t>
  </si>
  <si>
    <t>24. CHI NGÂN SÁCH NHÀ NƯỚC TRÊN ĐỊA BÀN ĐẾN NGÀY 15/9/2024</t>
  </si>
  <si>
    <t>25. HOẠT ĐỘNG NGÂN HÀNG THÁNG 9 NĂM 2024</t>
  </si>
  <si>
    <r>
      <t>26. THU HÚT ĐẦU TƯ TRỰC TIẾP ĐƯỢC CẤP PHÉP ĐẾN NGÀY 15/9/2024</t>
    </r>
    <r>
      <rPr>
        <b/>
        <i/>
        <sz val="13"/>
        <color rgb="FFFF0000"/>
        <rFont val="Times New Roman"/>
        <family val="1"/>
      </rPr>
      <t xml:space="preserve"> </t>
    </r>
  </si>
  <si>
    <t>27. VỐN ĐẦU TƯ THỰC HIỆN TRÊN ĐỊA BÀN TỈNH THEO GIÁ HIỆN HÀNH</t>
  </si>
  <si>
    <t>28. VỐN ĐẦU TƯ THỰC HIỆN TỪ NGUỒN NGÂN SÁCH NHÀ NƯỚC</t>
  </si>
  <si>
    <t xml:space="preserve">29. VỐN ĐẦU TƯ THỰC HIỆN TỪ NGUỒN NGÂN SÁCH NHÀ NƯỚC </t>
  </si>
  <si>
    <t>30. CHỈ SỐ GIÁ TIÊU DÙNG, CHỈ SỐ GIÁ VÀNG, CHỈ SỐ GIÁ ĐÔ LA MỸ THÁNG 9 VÀ   9 THÁNG ĐẦU NĂM 2024</t>
  </si>
  <si>
    <t xml:space="preserve">31. CHỈ SỐ GIÁ NÔNG, LÂM NGHIỆP, THỦY SẢN                               VÀ CÔNG NGHIỆP </t>
  </si>
  <si>
    <t>32. TRẬT TỰ, AN TOÀN XÃ HỘI THÁNG 9 VÀ 9 THÁNG ĐẦU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</si>
</sst>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_);_(* \(#,##0\);_(* &quot;-&quot;??_);_(@_)"/>
    <numFmt numFmtId="200" formatCode="_-* #,##0\ _₫_-;\-* #,##0\ _₫_-;_-* &quot;-&quot;??\ _₫_-;_-@_-"/>
    <numFmt numFmtId="201" formatCode="_(* #,##0.0_);_(* \(#,##0.0\);_(* &quot;-&quot;??_);_(@_)"/>
    <numFmt numFmtId="202" formatCode="_(* #,##0.0000_);_(* \(#,##0.0000\);_(* &quot;-&quot;??_);_(@_)"/>
    <numFmt numFmtId="203" formatCode="_(* #,##0.00_);_(* \(#,##0.00\);_(* &quot;-&quot;_);_(@_)"/>
    <numFmt numFmtId="204" formatCode="#,##0.0"/>
    <numFmt numFmtId="205" formatCode="_-* #,##0.00\ _P_t_s_-;\-* #,##0.00\ _P_t_s_-;_-* &quot;-&quot;\ _P_t_s_-;_-@_-"/>
  </numFmts>
  <fonts count="132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0"/>
      <name val=".VnArial"/>
      <family val="2"/>
    </font>
    <font>
      <b/>
      <i/>
      <sz val="13"/>
      <color rgb="FFFF0000"/>
      <name val="Times New Roman"/>
      <family val="1"/>
    </font>
    <font>
      <sz val="10"/>
      <color rgb="FFFF0000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sz val="11"/>
      <name val="Tahoma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  <charset val="163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35">
    <xf numFmtId="0" fontId="0" fillId="0" borderId="0"/>
    <xf numFmtId="0" fontId="7" fillId="0" borderId="0"/>
    <xf numFmtId="0" fontId="10" fillId="0" borderId="0"/>
    <xf numFmtId="16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1" fillId="3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2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24" fillId="0" borderId="0" applyBorder="0" applyAlignment="0" applyProtection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3" borderId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73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3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178" fontId="10" fillId="0" borderId="0" applyFill="0" applyBorder="0" applyAlignment="0"/>
    <xf numFmtId="178" fontId="19" fillId="0" borderId="0" applyFill="0" applyBorder="0" applyAlignment="0"/>
    <xf numFmtId="178" fontId="19" fillId="0" borderId="0" applyFill="0" applyBorder="0" applyAlignment="0"/>
    <xf numFmtId="0" fontId="36" fillId="22" borderId="4" applyNumberFormat="0" applyAlignment="0" applyProtection="0"/>
    <xf numFmtId="0" fontId="37" fillId="0" borderId="0"/>
    <xf numFmtId="179" fontId="18" fillId="0" borderId="0" applyFont="0" applyFill="0" applyBorder="0" applyAlignment="0" applyProtection="0"/>
    <xf numFmtId="0" fontId="38" fillId="23" borderId="5" applyNumberFormat="0" applyAlignment="0" applyProtection="0"/>
    <xf numFmtId="41" fontId="39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8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33" fillId="0" borderId="0"/>
    <xf numFmtId="3" fontId="10" fillId="0" borderId="0" applyFont="0" applyFill="0" applyBorder="0" applyAlignment="0" applyProtection="0"/>
    <xf numFmtId="0" fontId="48" fillId="0" borderId="0">
      <alignment horizontal="center"/>
    </xf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/>
    <xf numFmtId="0" fontId="10" fillId="0" borderId="0" applyFont="0" applyFill="0" applyBorder="0" applyAlignment="0" applyProtection="0"/>
    <xf numFmtId="3" fontId="49" fillId="0" borderId="6">
      <alignment horizontal="left" vertical="top" wrapText="1"/>
    </xf>
    <xf numFmtId="191" fontId="10" fillId="0" borderId="0"/>
    <xf numFmtId="192" fontId="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8" fillId="0" borderId="7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6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8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53" fillId="24" borderId="9" applyNumberFormat="0" applyBorder="0" applyAlignment="0" applyProtection="0"/>
    <xf numFmtId="0" fontId="58" fillId="9" borderId="4" applyNumberFormat="0" applyAlignment="0" applyProtection="0"/>
    <xf numFmtId="0" fontId="10" fillId="0" borderId="0"/>
    <xf numFmtId="0" fontId="59" fillId="0" borderId="10" applyNumberFormat="0" applyFill="0" applyAlignment="0" applyProtection="0"/>
    <xf numFmtId="0" fontId="60" fillId="0" borderId="11"/>
    <xf numFmtId="165" fontId="10" fillId="0" borderId="12"/>
    <xf numFmtId="165" fontId="19" fillId="0" borderId="12"/>
    <xf numFmtId="165" fontId="19" fillId="0" borderId="12"/>
    <xf numFmtId="187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9" fillId="0" borderId="0" applyNumberFormat="0" applyFont="0" applyFill="0" applyAlignment="0"/>
    <xf numFmtId="0" fontId="61" fillId="25" borderId="0" applyNumberFormat="0" applyBorder="0" applyAlignment="0" applyProtection="0"/>
    <xf numFmtId="0" fontId="33" fillId="0" borderId="0"/>
    <xf numFmtId="0" fontId="7" fillId="0" borderId="0">
      <alignment horizontal="left"/>
    </xf>
    <xf numFmtId="37" fontId="62" fillId="0" borderId="0"/>
    <xf numFmtId="0" fontId="7" fillId="0" borderId="0">
      <alignment horizontal="left"/>
    </xf>
    <xf numFmtId="194" fontId="63" fillId="0" borderId="0"/>
    <xf numFmtId="194" fontId="63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65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6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1" fillId="0" borderId="0" applyAlignment="0">
      <alignment vertical="top" wrapText="1"/>
      <protection locked="0"/>
    </xf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64" fillId="0" borderId="0"/>
    <xf numFmtId="0" fontId="10" fillId="0" borderId="0"/>
    <xf numFmtId="0" fontId="10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65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3" fillId="2" borderId="0" applyNumberFormat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6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6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0" fillId="0" borderId="0"/>
    <xf numFmtId="0" fontId="64" fillId="0" borderId="0"/>
    <xf numFmtId="0" fontId="41" fillId="0" borderId="0"/>
    <xf numFmtId="0" fontId="68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10" fillId="26" borderId="13" applyNumberFormat="0" applyFont="0" applyAlignment="0" applyProtection="0"/>
    <xf numFmtId="0" fontId="69" fillId="22" borderId="14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5" fontId="10" fillId="0" borderId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72" fillId="0" borderId="0"/>
    <xf numFmtId="0" fontId="73" fillId="0" borderId="0">
      <alignment horizontal="center"/>
    </xf>
    <xf numFmtId="0" fontId="74" fillId="0" borderId="1">
      <alignment horizontal="center" vertical="center"/>
    </xf>
    <xf numFmtId="0" fontId="75" fillId="0" borderId="9" applyAlignment="0">
      <alignment horizontal="center" vertical="center" wrapText="1"/>
    </xf>
    <xf numFmtId="0" fontId="76" fillId="0" borderId="9">
      <alignment horizontal="center" vertical="center" wrapText="1"/>
    </xf>
    <xf numFmtId="3" fontId="11" fillId="0" borderId="0"/>
    <xf numFmtId="0" fontId="77" fillId="0" borderId="15"/>
    <xf numFmtId="0" fontId="60" fillId="0" borderId="0"/>
    <xf numFmtId="0" fontId="78" fillId="0" borderId="0" applyFont="0">
      <alignment horizontal="centerContinuous"/>
    </xf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79" fillId="0" borderId="0" applyNumberFormat="0" applyFill="0" applyBorder="0" applyAlignment="0" applyProtection="0"/>
    <xf numFmtId="0" fontId="68" fillId="0" borderId="6">
      <alignment horizontal="right"/>
    </xf>
    <xf numFmtId="0" fontId="80" fillId="0" borderId="0" applyNumberFormat="0" applyFill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71" fillId="0" borderId="0">
      <alignment vertical="center"/>
    </xf>
    <xf numFmtId="40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85" fillId="0" borderId="0"/>
    <xf numFmtId="196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97" fontId="86" fillId="0" borderId="0" applyFont="0" applyFill="0" applyBorder="0" applyAlignment="0" applyProtection="0"/>
    <xf numFmtId="182" fontId="86" fillId="0" borderId="0" applyFont="0" applyFill="0" applyBorder="0" applyAlignment="0" applyProtection="0"/>
    <xf numFmtId="0" fontId="87" fillId="0" borderId="0"/>
    <xf numFmtId="0" fontId="9" fillId="0" borderId="0"/>
    <xf numFmtId="166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" fillId="0" borderId="0"/>
    <xf numFmtId="168" fontId="88" fillId="0" borderId="0" applyFont="0" applyFill="0" applyBorder="0" applyAlignment="0" applyProtection="0"/>
    <xf numFmtId="198" fontId="89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7" fillId="0" borderId="0"/>
    <xf numFmtId="0" fontId="26" fillId="0" borderId="0"/>
    <xf numFmtId="0" fontId="44" fillId="0" borderId="0"/>
    <xf numFmtId="0" fontId="4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9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26" fillId="0" borderId="0"/>
    <xf numFmtId="0" fontId="10" fillId="0" borderId="0"/>
    <xf numFmtId="0" fontId="7" fillId="0" borderId="0"/>
    <xf numFmtId="0" fontId="45" fillId="0" borderId="0"/>
    <xf numFmtId="0" fontId="10" fillId="0" borderId="0"/>
    <xf numFmtId="0" fontId="6" fillId="0" borderId="0"/>
    <xf numFmtId="0" fontId="6" fillId="0" borderId="0"/>
    <xf numFmtId="0" fontId="91" fillId="0" borderId="0"/>
    <xf numFmtId="0" fontId="5" fillId="0" borderId="0"/>
    <xf numFmtId="0" fontId="92" fillId="0" borderId="0"/>
    <xf numFmtId="0" fontId="7" fillId="0" borderId="0"/>
    <xf numFmtId="43" fontId="10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0" fontId="20" fillId="0" borderId="0"/>
    <xf numFmtId="0" fontId="10" fillId="0" borderId="0"/>
    <xf numFmtId="0" fontId="107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4" fillId="0" borderId="0"/>
    <xf numFmtId="0" fontId="107" fillId="0" borderId="0"/>
    <xf numFmtId="0" fontId="64" fillId="0" borderId="0"/>
    <xf numFmtId="0" fontId="3" fillId="0" borderId="0"/>
    <xf numFmtId="0" fontId="23" fillId="0" borderId="0"/>
    <xf numFmtId="0" fontId="26" fillId="0" borderId="0"/>
    <xf numFmtId="0" fontId="2" fillId="0" borderId="0"/>
    <xf numFmtId="0" fontId="121" fillId="0" borderId="0" applyNumberFormat="0" applyFill="0" applyBorder="0" applyAlignment="0" applyProtection="0"/>
    <xf numFmtId="0" fontId="122" fillId="0" borderId="0"/>
    <xf numFmtId="43" fontId="10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7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27" fillId="0" borderId="0"/>
    <xf numFmtId="0" fontId="11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</cellStyleXfs>
  <cellXfs count="918">
    <xf numFmtId="0" fontId="0" fillId="0" borderId="0" xfId="0"/>
    <xf numFmtId="0" fontId="71" fillId="0" borderId="0" xfId="2672" applyFont="1"/>
    <xf numFmtId="0" fontId="71" fillId="0" borderId="0" xfId="2680" applyFont="1"/>
    <xf numFmtId="0" fontId="71" fillId="0" borderId="0" xfId="1" applyFont="1"/>
    <xf numFmtId="0" fontId="93" fillId="0" borderId="0" xfId="1" applyFont="1"/>
    <xf numFmtId="0" fontId="71" fillId="0" borderId="0" xfId="1" applyFont="1" applyAlignment="1">
      <alignment wrapText="1"/>
    </xf>
    <xf numFmtId="0" fontId="71" fillId="0" borderId="1" xfId="1" applyFont="1" applyBorder="1"/>
    <xf numFmtId="0" fontId="71" fillId="0" borderId="2" xfId="1" applyFont="1" applyBorder="1"/>
    <xf numFmtId="0" fontId="71" fillId="0" borderId="2" xfId="1" applyFont="1" applyBorder="1" applyAlignment="1">
      <alignment horizontal="center" vertical="center"/>
    </xf>
    <xf numFmtId="0" fontId="71" fillId="0" borderId="2" xfId="1" applyFont="1" applyBorder="1" applyAlignment="1">
      <alignment horizontal="center" vertical="center" wrapText="1"/>
    </xf>
    <xf numFmtId="0" fontId="71" fillId="0" borderId="0" xfId="1" applyFont="1" applyAlignment="1">
      <alignment horizontal="center" vertical="center" wrapText="1"/>
    </xf>
    <xf numFmtId="0" fontId="71" fillId="0" borderId="1" xfId="1" applyFont="1" applyBorder="1" applyAlignment="1">
      <alignment horizontal="center" vertical="center" wrapText="1"/>
    </xf>
    <xf numFmtId="2" fontId="71" fillId="0" borderId="1" xfId="1" applyNumberFormat="1" applyFont="1" applyBorder="1" applyAlignment="1">
      <alignment horizontal="center" vertical="center" wrapText="1"/>
    </xf>
    <xf numFmtId="0" fontId="71" fillId="0" borderId="0" xfId="1" applyFont="1" applyAlignment="1">
      <alignment horizontal="right" vertical="top" wrapText="1"/>
    </xf>
    <xf numFmtId="0" fontId="71" fillId="0" borderId="0" xfId="1" applyFont="1" applyAlignment="1">
      <alignment horizontal="left"/>
    </xf>
    <xf numFmtId="0" fontId="71" fillId="0" borderId="0" xfId="2410" applyFont="1"/>
    <xf numFmtId="0" fontId="71" fillId="0" borderId="0" xfId="2663" applyFont="1"/>
    <xf numFmtId="0" fontId="71" fillId="0" borderId="1" xfId="2663" applyFont="1" applyBorder="1" applyAlignment="1">
      <alignment horizontal="center" vertical="center"/>
    </xf>
    <xf numFmtId="0" fontId="93" fillId="0" borderId="0" xfId="0" applyFont="1"/>
    <xf numFmtId="0" fontId="71" fillId="0" borderId="0" xfId="0" applyFont="1"/>
    <xf numFmtId="0" fontId="71" fillId="0" borderId="0" xfId="2410" applyFont="1" applyAlignment="1">
      <alignment horizontal="left" indent="1"/>
    </xf>
    <xf numFmtId="0" fontId="96" fillId="0" borderId="0" xfId="2410" applyFont="1"/>
    <xf numFmtId="0" fontId="93" fillId="0" borderId="0" xfId="2326" applyFont="1" applyAlignment="1">
      <alignment horizontal="center"/>
    </xf>
    <xf numFmtId="0" fontId="71" fillId="0" borderId="0" xfId="2691" applyFont="1"/>
    <xf numFmtId="0" fontId="93" fillId="0" borderId="0" xfId="2326" applyFont="1"/>
    <xf numFmtId="0" fontId="71" fillId="0" borderId="0" xfId="2326" applyFont="1"/>
    <xf numFmtId="0" fontId="71" fillId="0" borderId="2" xfId="2410" applyFont="1" applyBorder="1"/>
    <xf numFmtId="0" fontId="71" fillId="0" borderId="0" xfId="1" applyFont="1" applyAlignment="1">
      <alignment vertical="center" wrapText="1"/>
    </xf>
    <xf numFmtId="183" fontId="71" fillId="0" borderId="0" xfId="2434" applyNumberFormat="1" applyFont="1" applyAlignment="1">
      <alignment horizontal="right" indent="1"/>
    </xf>
    <xf numFmtId="183" fontId="93" fillId="0" borderId="0" xfId="2434" applyNumberFormat="1" applyFont="1" applyAlignment="1">
      <alignment horizontal="right" indent="1"/>
    </xf>
    <xf numFmtId="0" fontId="71" fillId="0" borderId="0" xfId="2410" applyFont="1" applyAlignment="1">
      <alignment wrapText="1"/>
    </xf>
    <xf numFmtId="0" fontId="93" fillId="0" borderId="0" xfId="2410" applyFont="1"/>
    <xf numFmtId="0" fontId="71" fillId="0" borderId="0" xfId="2542" applyFont="1" applyAlignment="1">
      <alignment horizontal="center"/>
    </xf>
    <xf numFmtId="0" fontId="94" fillId="0" borderId="0" xfId="2542" applyFont="1" applyAlignment="1">
      <alignment horizontal="right"/>
    </xf>
    <xf numFmtId="0" fontId="71" fillId="0" borderId="0" xfId="2410" applyFont="1" applyAlignment="1">
      <alignment horizontal="left" wrapText="1" indent="1"/>
    </xf>
    <xf numFmtId="0" fontId="71" fillId="0" borderId="0" xfId="2664" applyFont="1"/>
    <xf numFmtId="0" fontId="93" fillId="0" borderId="0" xfId="2664" applyFont="1" applyAlignment="1">
      <alignment horizontal="left"/>
    </xf>
    <xf numFmtId="0" fontId="71" fillId="0" borderId="2" xfId="2664" applyFont="1" applyBorder="1" applyAlignment="1">
      <alignment horizontal="center" vertical="center" wrapText="1"/>
    </xf>
    <xf numFmtId="0" fontId="71" fillId="0" borderId="0" xfId="2664" applyFont="1" applyAlignment="1">
      <alignment horizontal="center" vertical="center" wrapText="1"/>
    </xf>
    <xf numFmtId="0" fontId="71" fillId="0" borderId="1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93" fillId="0" borderId="0" xfId="2664" applyFont="1"/>
    <xf numFmtId="0" fontId="71" fillId="0" borderId="0" xfId="2665" applyFont="1"/>
    <xf numFmtId="183" fontId="71" fillId="0" borderId="0" xfId="2665" applyNumberFormat="1" applyFont="1"/>
    <xf numFmtId="0" fontId="71" fillId="0" borderId="0" xfId="2666" applyFont="1" applyAlignment="1">
      <alignment horizontal="centerContinuous"/>
    </xf>
    <xf numFmtId="0" fontId="71" fillId="0" borderId="2" xfId="2666" applyFont="1" applyBorder="1" applyAlignment="1">
      <alignment horizontal="center" vertical="center"/>
    </xf>
    <xf numFmtId="0" fontId="71" fillId="0" borderId="0" xfId="2666" applyFont="1" applyAlignment="1">
      <alignment horizontal="center" vertical="center"/>
    </xf>
    <xf numFmtId="0" fontId="71" fillId="0" borderId="1" xfId="2666" applyFont="1" applyBorder="1" applyAlignment="1">
      <alignment horizontal="center" vertical="center"/>
    </xf>
    <xf numFmtId="0" fontId="71" fillId="0" borderId="0" xfId="2665" applyFont="1" applyAlignment="1">
      <alignment horizontal="center"/>
    </xf>
    <xf numFmtId="183" fontId="71" fillId="0" borderId="0" xfId="2664" applyNumberFormat="1" applyFont="1"/>
    <xf numFmtId="0" fontId="71" fillId="0" borderId="0" xfId="2664" applyFont="1" applyAlignment="1">
      <alignment horizontal="left"/>
    </xf>
    <xf numFmtId="0" fontId="71" fillId="0" borderId="0" xfId="2664" applyFont="1" applyAlignment="1">
      <alignment horizontal="left" wrapText="1"/>
    </xf>
    <xf numFmtId="0" fontId="99" fillId="0" borderId="0" xfId="2664" applyFont="1" applyAlignment="1">
      <alignment horizontal="left" wrapText="1"/>
    </xf>
    <xf numFmtId="0" fontId="93" fillId="0" borderId="0" xfId="2667" applyFont="1" applyAlignment="1">
      <alignment horizontal="left"/>
    </xf>
    <xf numFmtId="0" fontId="71" fillId="0" borderId="0" xfId="2666" applyFont="1" applyAlignment="1">
      <alignment horizontal="center"/>
    </xf>
    <xf numFmtId="0" fontId="71" fillId="0" borderId="0" xfId="2683" applyFont="1"/>
    <xf numFmtId="183" fontId="71" fillId="0" borderId="0" xfId="2683" applyNumberFormat="1" applyFont="1"/>
    <xf numFmtId="1" fontId="71" fillId="0" borderId="0" xfId="2683" applyNumberFormat="1" applyFont="1"/>
    <xf numFmtId="0" fontId="93" fillId="0" borderId="0" xfId="2684" applyFont="1"/>
    <xf numFmtId="0" fontId="94" fillId="0" borderId="0" xfId="2683" applyFont="1" applyAlignment="1">
      <alignment horizontal="right"/>
    </xf>
    <xf numFmtId="0" fontId="71" fillId="0" borderId="2" xfId="2683" applyFont="1" applyBorder="1"/>
    <xf numFmtId="0" fontId="71" fillId="0" borderId="2" xfId="2683" applyFont="1" applyBorder="1" applyAlignment="1">
      <alignment horizontal="center" vertical="center" wrapText="1"/>
    </xf>
    <xf numFmtId="0" fontId="71" fillId="0" borderId="0" xfId="2683" applyFont="1" applyAlignment="1">
      <alignment horizontal="center" vertical="center" wrapText="1"/>
    </xf>
    <xf numFmtId="0" fontId="93" fillId="0" borderId="0" xfId="2676" applyFont="1" applyAlignment="1">
      <alignment horizontal="left"/>
    </xf>
    <xf numFmtId="0" fontId="93" fillId="0" borderId="0" xfId="2676" applyFont="1"/>
    <xf numFmtId="183" fontId="93" fillId="0" borderId="0" xfId="2685" applyNumberFormat="1" applyFont="1" applyAlignment="1">
      <alignment horizontal="right" indent="2"/>
    </xf>
    <xf numFmtId="0" fontId="71" fillId="0" borderId="0" xfId="2676" applyFont="1"/>
    <xf numFmtId="0" fontId="71" fillId="0" borderId="0" xfId="2676" applyFont="1" applyAlignment="1">
      <alignment horizontal="left"/>
    </xf>
    <xf numFmtId="183" fontId="99" fillId="0" borderId="0" xfId="2685" applyNumberFormat="1" applyFont="1" applyAlignment="1">
      <alignment horizontal="right" indent="1"/>
    </xf>
    <xf numFmtId="183" fontId="99" fillId="0" borderId="0" xfId="2685" applyNumberFormat="1" applyFont="1" applyAlignment="1">
      <alignment horizontal="right" indent="2"/>
    </xf>
    <xf numFmtId="0" fontId="71" fillId="0" borderId="0" xfId="2676" applyFont="1" applyAlignment="1">
      <alignment horizontal="left" wrapText="1"/>
    </xf>
    <xf numFmtId="0" fontId="71" fillId="0" borderId="0" xfId="2676" applyFont="1" applyAlignment="1">
      <alignment wrapText="1"/>
    </xf>
    <xf numFmtId="183" fontId="71" fillId="0" borderId="0" xfId="2685" applyNumberFormat="1" applyFont="1" applyAlignment="1">
      <alignment horizontal="right" indent="2"/>
    </xf>
    <xf numFmtId="0" fontId="94" fillId="0" borderId="0" xfId="2676" applyFont="1" applyAlignment="1">
      <alignment horizontal="left"/>
    </xf>
    <xf numFmtId="1" fontId="94" fillId="0" borderId="0" xfId="2685" applyNumberFormat="1" applyFont="1" applyAlignment="1">
      <alignment horizontal="right"/>
    </xf>
    <xf numFmtId="1" fontId="100" fillId="0" borderId="0" xfId="2685" applyNumberFormat="1" applyFont="1" applyAlignment="1">
      <alignment horizontal="right"/>
    </xf>
    <xf numFmtId="183" fontId="100" fillId="0" borderId="0" xfId="2685" applyNumberFormat="1" applyFont="1" applyAlignment="1">
      <alignment horizontal="right" indent="1"/>
    </xf>
    <xf numFmtId="0" fontId="71" fillId="0" borderId="0" xfId="2688" applyFont="1" applyAlignment="1">
      <alignment horizontal="left" indent="1"/>
    </xf>
    <xf numFmtId="183" fontId="71" fillId="0" borderId="0" xfId="2685" applyNumberFormat="1" applyFont="1" applyAlignment="1">
      <alignment horizontal="right"/>
    </xf>
    <xf numFmtId="1" fontId="71" fillId="0" borderId="0" xfId="2685" applyNumberFormat="1" applyFont="1" applyAlignment="1">
      <alignment horizontal="right"/>
    </xf>
    <xf numFmtId="0" fontId="94" fillId="0" borderId="0" xfId="2676" applyFont="1"/>
    <xf numFmtId="183" fontId="71" fillId="0" borderId="0" xfId="2683" applyNumberFormat="1" applyFont="1" applyAlignment="1">
      <alignment horizontal="right"/>
    </xf>
    <xf numFmtId="183" fontId="71" fillId="0" borderId="0" xfId="2683" applyNumberFormat="1" applyFont="1" applyAlignment="1">
      <alignment horizontal="right" indent="1"/>
    </xf>
    <xf numFmtId="0" fontId="71" fillId="0" borderId="0" xfId="2667" applyFont="1"/>
    <xf numFmtId="0" fontId="71" fillId="0" borderId="0" xfId="2667" applyFont="1" applyAlignment="1">
      <alignment horizontal="left" indent="1"/>
    </xf>
    <xf numFmtId="1" fontId="71" fillId="0" borderId="0" xfId="2683" applyNumberFormat="1" applyFont="1" applyAlignment="1">
      <alignment horizontal="right"/>
    </xf>
    <xf numFmtId="0" fontId="71" fillId="0" borderId="1" xfId="2683" applyFont="1" applyBorder="1" applyAlignment="1">
      <alignment horizontal="center" vertical="center" wrapText="1"/>
    </xf>
    <xf numFmtId="0" fontId="93" fillId="0" borderId="0" xfId="2670" applyFont="1"/>
    <xf numFmtId="0" fontId="71" fillId="0" borderId="0" xfId="2670" applyFont="1"/>
    <xf numFmtId="183" fontId="100" fillId="0" borderId="0" xfId="2685" applyNumberFormat="1" applyFont="1" applyAlignment="1">
      <alignment horizontal="right" indent="2"/>
    </xf>
    <xf numFmtId="0" fontId="71" fillId="0" borderId="0" xfId="2674" applyFont="1"/>
    <xf numFmtId="1" fontId="71" fillId="0" borderId="0" xfId="2685" applyNumberFormat="1" applyFont="1" applyAlignment="1">
      <alignment horizontal="right" indent="1"/>
    </xf>
    <xf numFmtId="1" fontId="99" fillId="0" borderId="0" xfId="2685" applyNumberFormat="1" applyFont="1" applyAlignment="1">
      <alignment horizontal="right" indent="1"/>
    </xf>
    <xf numFmtId="0" fontId="71" fillId="0" borderId="0" xfId="2689" applyFont="1"/>
    <xf numFmtId="1" fontId="71" fillId="0" borderId="0" xfId="2683" applyNumberFormat="1" applyFont="1" applyAlignment="1">
      <alignment horizontal="right" indent="1"/>
    </xf>
    <xf numFmtId="183" fontId="71" fillId="0" borderId="0" xfId="2683" applyNumberFormat="1" applyFont="1" applyAlignment="1">
      <alignment horizontal="right" indent="2"/>
    </xf>
    <xf numFmtId="0" fontId="71" fillId="0" borderId="0" xfId="2539" applyFont="1" applyAlignment="1">
      <alignment horizontal="left" indent="1"/>
    </xf>
    <xf numFmtId="0" fontId="71" fillId="0" borderId="0" xfId="0" applyFont="1" applyAlignment="1">
      <alignment wrapText="1"/>
    </xf>
    <xf numFmtId="0" fontId="101" fillId="0" borderId="0" xfId="0" applyFont="1" applyAlignment="1">
      <alignment wrapText="1"/>
    </xf>
    <xf numFmtId="0" fontId="71" fillId="0" borderId="0" xfId="0" quotePrefix="1" applyFont="1" applyAlignment="1">
      <alignment wrapText="1"/>
    </xf>
    <xf numFmtId="0" fontId="94" fillId="0" borderId="1" xfId="2683" applyFont="1" applyBorder="1" applyAlignment="1">
      <alignment horizontal="right" vertical="center"/>
    </xf>
    <xf numFmtId="0" fontId="93" fillId="0" borderId="0" xfId="2673" applyFont="1"/>
    <xf numFmtId="0" fontId="93" fillId="0" borderId="0" xfId="2673" applyFont="1" applyAlignment="1">
      <alignment horizontal="center"/>
    </xf>
    <xf numFmtId="0" fontId="71" fillId="0" borderId="0" xfId="2673" applyFont="1"/>
    <xf numFmtId="0" fontId="96" fillId="0" borderId="0" xfId="0" applyFont="1" applyAlignment="1">
      <alignment wrapText="1"/>
    </xf>
    <xf numFmtId="0" fontId="71" fillId="0" borderId="1" xfId="2673" applyFont="1" applyBorder="1"/>
    <xf numFmtId="0" fontId="94" fillId="0" borderId="0" xfId="2673" applyFont="1" applyAlignment="1">
      <alignment horizontal="right"/>
    </xf>
    <xf numFmtId="183" fontId="71" fillId="0" borderId="0" xfId="2673" applyNumberFormat="1" applyFont="1" applyAlignment="1">
      <alignment horizontal="right" indent="1"/>
    </xf>
    <xf numFmtId="183" fontId="71" fillId="0" borderId="0" xfId="2673" applyNumberFormat="1" applyFont="1" applyAlignment="1">
      <alignment horizontal="right" indent="3"/>
    </xf>
    <xf numFmtId="0" fontId="94" fillId="0" borderId="0" xfId="2673" applyFont="1"/>
    <xf numFmtId="0" fontId="101" fillId="0" borderId="0" xfId="2673" applyFont="1"/>
    <xf numFmtId="0" fontId="94" fillId="0" borderId="0" xfId="2673" quotePrefix="1" applyFont="1" applyAlignment="1">
      <alignment horizontal="left"/>
    </xf>
    <xf numFmtId="2" fontId="71" fillId="0" borderId="0" xfId="0" applyNumberFormat="1" applyFont="1"/>
    <xf numFmtId="2" fontId="71" fillId="0" borderId="0" xfId="0" applyNumberFormat="1" applyFont="1" applyAlignment="1">
      <alignment wrapText="1"/>
    </xf>
    <xf numFmtId="0" fontId="71" fillId="0" borderId="0" xfId="2671" applyFont="1"/>
    <xf numFmtId="0" fontId="71" fillId="0" borderId="0" xfId="2682" applyFont="1"/>
    <xf numFmtId="0" fontId="94" fillId="0" borderId="0" xfId="2671" applyFont="1" applyAlignment="1">
      <alignment horizontal="right"/>
    </xf>
    <xf numFmtId="0" fontId="101" fillId="0" borderId="0" xfId="2671" applyFont="1"/>
    <xf numFmtId="0" fontId="71" fillId="0" borderId="1" xfId="2326" applyFont="1" applyBorder="1"/>
    <xf numFmtId="0" fontId="93" fillId="0" borderId="0" xfId="2672" applyFont="1"/>
    <xf numFmtId="0" fontId="96" fillId="0" borderId="0" xfId="2686" applyFont="1"/>
    <xf numFmtId="0" fontId="93" fillId="0" borderId="0" xfId="2681" applyFont="1" applyAlignment="1">
      <alignment horizontal="left"/>
    </xf>
    <xf numFmtId="0" fontId="71" fillId="0" borderId="0" xfId="2681" applyFont="1" applyAlignment="1">
      <alignment horizontal="left"/>
    </xf>
    <xf numFmtId="0" fontId="71" fillId="0" borderId="0" xfId="2681" applyFont="1"/>
    <xf numFmtId="0" fontId="71" fillId="0" borderId="0" xfId="2681" applyFont="1" applyAlignment="1">
      <alignment horizontal="center"/>
    </xf>
    <xf numFmtId="0" fontId="94" fillId="0" borderId="0" xfId="2681" applyFont="1" applyAlignment="1">
      <alignment horizontal="right"/>
    </xf>
    <xf numFmtId="0" fontId="71" fillId="0" borderId="0" xfId="2681" applyFont="1" applyAlignment="1">
      <alignment vertical="center" wrapText="1"/>
    </xf>
    <xf numFmtId="0" fontId="71" fillId="0" borderId="0" xfId="2681" applyFont="1" applyAlignment="1">
      <alignment horizontal="center" vertical="top" wrapText="1"/>
    </xf>
    <xf numFmtId="1" fontId="71" fillId="0" borderId="0" xfId="2677" applyNumberFormat="1" applyFont="1" applyAlignment="1">
      <alignment horizontal="center" vertical="top" wrapText="1"/>
    </xf>
    <xf numFmtId="0" fontId="71" fillId="0" borderId="0" xfId="2673" applyFont="1" applyAlignment="1">
      <alignment horizontal="center" vertical="top" wrapText="1"/>
    </xf>
    <xf numFmtId="0" fontId="93" fillId="0" borderId="0" xfId="2679" applyFont="1" applyAlignment="1">
      <alignment horizontal="left"/>
    </xf>
    <xf numFmtId="0" fontId="71" fillId="0" borderId="0" xfId="2679" applyFont="1" applyAlignment="1">
      <alignment horizontal="left"/>
    </xf>
    <xf numFmtId="0" fontId="93" fillId="0" borderId="0" xfId="2679" applyFont="1"/>
    <xf numFmtId="0" fontId="71" fillId="0" borderId="0" xfId="2679" applyFont="1"/>
    <xf numFmtId="0" fontId="96" fillId="0" borderId="0" xfId="2437" applyFont="1"/>
    <xf numFmtId="0" fontId="71" fillId="0" borderId="0" xfId="2672" applyFont="1" applyAlignment="1">
      <alignment vertical="center"/>
    </xf>
    <xf numFmtId="49" fontId="96" fillId="0" borderId="0" xfId="0" applyNumberFormat="1" applyFont="1" applyAlignment="1">
      <alignment horizontal="left" wrapText="1" indent="1"/>
    </xf>
    <xf numFmtId="3" fontId="71" fillId="0" borderId="0" xfId="2664" applyNumberFormat="1" applyFont="1" applyAlignment="1">
      <alignment horizontal="right" indent="1"/>
    </xf>
    <xf numFmtId="3" fontId="71" fillId="0" borderId="0" xfId="1" applyNumberFormat="1" applyFont="1"/>
    <xf numFmtId="3" fontId="105" fillId="0" borderId="0" xfId="2685" applyNumberFormat="1" applyFont="1" applyAlignment="1">
      <alignment horizontal="right"/>
    </xf>
    <xf numFmtId="0" fontId="71" fillId="0" borderId="0" xfId="2683" applyFont="1" applyAlignment="1">
      <alignment horizontal="center"/>
    </xf>
    <xf numFmtId="3" fontId="71" fillId="0" borderId="0" xfId="2683" applyNumberFormat="1" applyFont="1"/>
    <xf numFmtId="3" fontId="93" fillId="0" borderId="0" xfId="2683" applyNumberFormat="1" applyFont="1"/>
    <xf numFmtId="4" fontId="71" fillId="0" borderId="0" xfId="2683" applyNumberFormat="1" applyFont="1" applyAlignment="1">
      <alignment horizontal="right" indent="1"/>
    </xf>
    <xf numFmtId="4" fontId="71" fillId="0" borderId="0" xfId="2683" applyNumberFormat="1" applyFont="1" applyAlignment="1">
      <alignment horizontal="right" indent="2"/>
    </xf>
    <xf numFmtId="4" fontId="71" fillId="0" borderId="0" xfId="2683" applyNumberFormat="1" applyFont="1"/>
    <xf numFmtId="2" fontId="71" fillId="0" borderId="0" xfId="2410" applyNumberFormat="1" applyFont="1"/>
    <xf numFmtId="3" fontId="71" fillId="0" borderId="0" xfId="2683" applyNumberFormat="1" applyFont="1" applyAlignment="1">
      <alignment horizontal="right"/>
    </xf>
    <xf numFmtId="3" fontId="71" fillId="0" borderId="0" xfId="2673" applyNumberFormat="1" applyFont="1"/>
    <xf numFmtId="3" fontId="93" fillId="0" borderId="0" xfId="2673" applyNumberFormat="1" applyFont="1"/>
    <xf numFmtId="0" fontId="71" fillId="0" borderId="0" xfId="2673" applyFont="1" applyAlignment="1">
      <alignment horizontal="center"/>
    </xf>
    <xf numFmtId="3" fontId="71" fillId="0" borderId="0" xfId="2326" applyNumberFormat="1" applyFont="1"/>
    <xf numFmtId="4" fontId="71" fillId="0" borderId="0" xfId="2326" applyNumberFormat="1" applyFont="1"/>
    <xf numFmtId="3" fontId="93" fillId="0" borderId="0" xfId="2326" applyNumberFormat="1" applyFont="1"/>
    <xf numFmtId="3" fontId="71" fillId="0" borderId="0" xfId="2326" applyNumberFormat="1" applyFont="1" applyAlignment="1">
      <alignment horizontal="right"/>
    </xf>
    <xf numFmtId="3" fontId="93" fillId="0" borderId="0" xfId="2681" applyNumberFormat="1" applyFont="1" applyAlignment="1">
      <alignment horizontal="right" indent="1"/>
    </xf>
    <xf numFmtId="3" fontId="71" fillId="0" borderId="0" xfId="2681" applyNumberFormat="1" applyFont="1" applyAlignment="1">
      <alignment horizontal="right" indent="1"/>
    </xf>
    <xf numFmtId="3" fontId="96" fillId="0" borderId="0" xfId="2686" applyNumberFormat="1" applyFont="1"/>
    <xf numFmtId="3" fontId="71" fillId="0" borderId="0" xfId="2681" applyNumberFormat="1" applyFont="1"/>
    <xf numFmtId="4" fontId="71" fillId="0" borderId="0" xfId="2681" applyNumberFormat="1" applyFont="1" applyAlignment="1">
      <alignment horizontal="right" indent="1"/>
    </xf>
    <xf numFmtId="4" fontId="96" fillId="0" borderId="0" xfId="2686" applyNumberFormat="1" applyFont="1"/>
    <xf numFmtId="4" fontId="71" fillId="0" borderId="0" xfId="2681" applyNumberFormat="1" applyFont="1"/>
    <xf numFmtId="4" fontId="93" fillId="0" borderId="0" xfId="2681" applyNumberFormat="1" applyFont="1" applyAlignment="1">
      <alignment horizontal="right" indent="2"/>
    </xf>
    <xf numFmtId="3" fontId="96" fillId="0" borderId="0" xfId="2686" applyNumberFormat="1" applyFont="1" applyAlignment="1">
      <alignment horizontal="right" indent="1"/>
    </xf>
    <xf numFmtId="3" fontId="71" fillId="0" borderId="0" xfId="2681" applyNumberFormat="1" applyFont="1" applyAlignment="1">
      <alignment horizontal="right" indent="2"/>
    </xf>
    <xf numFmtId="2" fontId="71" fillId="0" borderId="0" xfId="2683" applyNumberFormat="1" applyFont="1"/>
    <xf numFmtId="3" fontId="71" fillId="0" borderId="0" xfId="2672" applyNumberFormat="1" applyFont="1"/>
    <xf numFmtId="0" fontId="71" fillId="0" borderId="0" xfId="2672" applyFont="1" applyAlignment="1">
      <alignment horizontal="center"/>
    </xf>
    <xf numFmtId="4" fontId="71" fillId="0" borderId="0" xfId="2672" applyNumberFormat="1" applyFont="1"/>
    <xf numFmtId="3" fontId="93" fillId="0" borderId="0" xfId="2672" applyNumberFormat="1" applyFont="1"/>
    <xf numFmtId="4" fontId="93" fillId="0" borderId="0" xfId="2664" applyNumberFormat="1" applyFont="1" applyAlignment="1">
      <alignment horizontal="right" indent="3"/>
    </xf>
    <xf numFmtId="4" fontId="71" fillId="0" borderId="0" xfId="2664" applyNumberFormat="1" applyFont="1" applyAlignment="1">
      <alignment horizontal="right" indent="3"/>
    </xf>
    <xf numFmtId="199" fontId="71" fillId="0" borderId="0" xfId="2692" applyNumberFormat="1" applyFont="1"/>
    <xf numFmtId="43" fontId="71" fillId="0" borderId="0" xfId="1" applyNumberFormat="1" applyFont="1"/>
    <xf numFmtId="0" fontId="101" fillId="0" borderId="0" xfId="1" applyFont="1"/>
    <xf numFmtId="2" fontId="71" fillId="0" borderId="0" xfId="2665" applyNumberFormat="1" applyFont="1"/>
    <xf numFmtId="0" fontId="98" fillId="0" borderId="0" xfId="2410" applyFont="1"/>
    <xf numFmtId="0" fontId="96" fillId="0" borderId="0" xfId="2410" applyFont="1" applyAlignment="1">
      <alignment horizontal="left" indent="1"/>
    </xf>
    <xf numFmtId="49" fontId="98" fillId="0" borderId="0" xfId="0" applyNumberFormat="1" applyFont="1" applyAlignment="1">
      <alignment wrapText="1"/>
    </xf>
    <xf numFmtId="3" fontId="104" fillId="0" borderId="0" xfId="2683" applyNumberFormat="1" applyFont="1"/>
    <xf numFmtId="3" fontId="105" fillId="0" borderId="0" xfId="2683" applyNumberFormat="1" applyFont="1"/>
    <xf numFmtId="0" fontId="105" fillId="0" borderId="0" xfId="2683" applyFont="1" applyAlignment="1">
      <alignment horizontal="right"/>
    </xf>
    <xf numFmtId="3" fontId="105" fillId="0" borderId="0" xfId="2683" applyNumberFormat="1" applyFont="1" applyAlignment="1">
      <alignment horizontal="right"/>
    </xf>
    <xf numFmtId="3" fontId="104" fillId="0" borderId="0" xfId="2683" applyNumberFormat="1" applyFont="1" applyAlignment="1">
      <alignment horizontal="right"/>
    </xf>
    <xf numFmtId="4" fontId="96" fillId="0" borderId="0" xfId="2410" applyNumberFormat="1" applyFont="1"/>
    <xf numFmtId="2" fontId="98" fillId="0" borderId="0" xfId="2410" applyNumberFormat="1" applyFont="1"/>
    <xf numFmtId="2" fontId="96" fillId="0" borderId="0" xfId="2410" applyNumberFormat="1" applyFont="1"/>
    <xf numFmtId="0" fontId="96" fillId="0" borderId="0" xfId="0" applyFont="1"/>
    <xf numFmtId="0" fontId="33" fillId="0" borderId="1" xfId="2673" applyFont="1" applyBorder="1"/>
    <xf numFmtId="43" fontId="71" fillId="0" borderId="0" xfId="2692" applyFont="1" applyBorder="1" applyAlignment="1"/>
    <xf numFmtId="43" fontId="93" fillId="0" borderId="0" xfId="2692" applyFont="1" applyBorder="1" applyAlignment="1"/>
    <xf numFmtId="199" fontId="71" fillId="0" borderId="0" xfId="2692" applyNumberFormat="1" applyFont="1" applyBorder="1" applyAlignment="1"/>
    <xf numFmtId="199" fontId="94" fillId="0" borderId="0" xfId="2692" applyNumberFormat="1" applyFont="1" applyBorder="1" applyAlignment="1"/>
    <xf numFmtId="49" fontId="96" fillId="0" borderId="0" xfId="0" applyNumberFormat="1" applyFont="1" applyAlignment="1">
      <alignment wrapText="1"/>
    </xf>
    <xf numFmtId="49" fontId="96" fillId="0" borderId="0" xfId="0" applyNumberFormat="1" applyFont="1" applyAlignment="1">
      <alignment horizontal="left" wrapText="1"/>
    </xf>
    <xf numFmtId="49" fontId="98" fillId="0" borderId="0" xfId="0" applyNumberFormat="1" applyFont="1" applyAlignment="1">
      <alignment horizontal="left" wrapText="1"/>
    </xf>
    <xf numFmtId="43" fontId="93" fillId="0" borderId="0" xfId="2685" applyNumberFormat="1" applyFont="1" applyAlignment="1">
      <alignment horizontal="right" indent="1"/>
    </xf>
    <xf numFmtId="43" fontId="71" fillId="0" borderId="0" xfId="2685" applyNumberFormat="1" applyFont="1" applyAlignment="1">
      <alignment horizontal="right" indent="1"/>
    </xf>
    <xf numFmtId="43" fontId="101" fillId="0" borderId="0" xfId="2685" applyNumberFormat="1" applyFont="1" applyAlignment="1">
      <alignment horizontal="right" indent="1"/>
    </xf>
    <xf numFmtId="199" fontId="93" fillId="0" borderId="0" xfId="2685" applyNumberFormat="1" applyFont="1"/>
    <xf numFmtId="199" fontId="71" fillId="0" borderId="0" xfId="2685" applyNumberFormat="1" applyFont="1"/>
    <xf numFmtId="199" fontId="99" fillId="0" borderId="0" xfId="2685" applyNumberFormat="1" applyFont="1"/>
    <xf numFmtId="199" fontId="101" fillId="0" borderId="0" xfId="2685" applyNumberFormat="1" applyFont="1" applyAlignment="1">
      <alignment horizontal="right"/>
    </xf>
    <xf numFmtId="199" fontId="71" fillId="0" borderId="0" xfId="2685" applyNumberFormat="1" applyFont="1" applyAlignment="1">
      <alignment horizontal="right"/>
    </xf>
    <xf numFmtId="199" fontId="106" fillId="0" borderId="0" xfId="2685" applyNumberFormat="1" applyFont="1"/>
    <xf numFmtId="199" fontId="93" fillId="0" borderId="0" xfId="2685" applyNumberFormat="1" applyFont="1" applyAlignment="1">
      <alignment horizontal="right" indent="1"/>
    </xf>
    <xf numFmtId="199" fontId="71" fillId="0" borderId="0" xfId="2685" applyNumberFormat="1" applyFont="1" applyAlignment="1">
      <alignment horizontal="right" indent="1"/>
    </xf>
    <xf numFmtId="0" fontId="71" fillId="0" borderId="0" xfId="2679" applyFont="1" applyAlignment="1">
      <alignment horizontal="left" indent="1"/>
    </xf>
    <xf numFmtId="199" fontId="71" fillId="0" borderId="0" xfId="2326" applyNumberFormat="1" applyFont="1"/>
    <xf numFmtId="43" fontId="93" fillId="0" borderId="0" xfId="2692" applyFont="1" applyFill="1" applyAlignment="1">
      <alignment horizontal="center"/>
    </xf>
    <xf numFmtId="43" fontId="71" fillId="0" borderId="0" xfId="2692" applyFont="1" applyFill="1"/>
    <xf numFmtId="199" fontId="93" fillId="0" borderId="0" xfId="2326" applyNumberFormat="1" applyFont="1"/>
    <xf numFmtId="43" fontId="93" fillId="0" borderId="0" xfId="2692" applyFont="1" applyFill="1"/>
    <xf numFmtId="199" fontId="93" fillId="0" borderId="0" xfId="2326" applyNumberFormat="1" applyFont="1" applyAlignment="1">
      <alignment horizontal="right" indent="1"/>
    </xf>
    <xf numFmtId="199" fontId="71" fillId="0" borderId="0" xfId="2326" applyNumberFormat="1" applyFont="1" applyAlignment="1">
      <alignment horizontal="right" indent="1"/>
    </xf>
    <xf numFmtId="43" fontId="93" fillId="0" borderId="0" xfId="2692" applyFont="1" applyFill="1" applyAlignment="1">
      <alignment horizontal="right" indent="2"/>
    </xf>
    <xf numFmtId="43" fontId="71" fillId="0" borderId="0" xfId="2692" applyFont="1" applyFill="1" applyAlignment="1">
      <alignment horizontal="right" indent="2"/>
    </xf>
    <xf numFmtId="0" fontId="94" fillId="0" borderId="0" xfId="2326" applyFont="1"/>
    <xf numFmtId="0" fontId="93" fillId="0" borderId="0" xfId="2326" applyFont="1" applyAlignment="1">
      <alignment horizontal="left"/>
    </xf>
    <xf numFmtId="43" fontId="105" fillId="0" borderId="0" xfId="2692" applyFont="1" applyBorder="1" applyAlignment="1">
      <alignment horizontal="right"/>
    </xf>
    <xf numFmtId="43" fontId="96" fillId="0" borderId="0" xfId="2692" applyFont="1"/>
    <xf numFmtId="43" fontId="93" fillId="0" borderId="0" xfId="2692" applyFont="1" applyFill="1" applyAlignment="1">
      <alignment horizontal="right"/>
    </xf>
    <xf numFmtId="43" fontId="71" fillId="0" borderId="0" xfId="2692" applyFont="1" applyFill="1" applyAlignment="1">
      <alignment horizontal="right"/>
    </xf>
    <xf numFmtId="199" fontId="93" fillId="0" borderId="0" xfId="2326" applyNumberFormat="1" applyFont="1" applyAlignment="1">
      <alignment horizontal="right"/>
    </xf>
    <xf numFmtId="199" fontId="71" fillId="0" borderId="0" xfId="2326" applyNumberFormat="1" applyFont="1" applyAlignment="1">
      <alignment horizontal="right"/>
    </xf>
    <xf numFmtId="199" fontId="71" fillId="0" borderId="0" xfId="2672" applyNumberFormat="1" applyFont="1"/>
    <xf numFmtId="199" fontId="93" fillId="0" borderId="0" xfId="2672" applyNumberFormat="1" applyFont="1" applyAlignment="1">
      <alignment horizontal="right" indent="2"/>
    </xf>
    <xf numFmtId="199" fontId="71" fillId="0" borderId="0" xfId="2672" applyNumberFormat="1" applyFont="1" applyAlignment="1">
      <alignment horizontal="right" indent="2"/>
    </xf>
    <xf numFmtId="0" fontId="93" fillId="0" borderId="0" xfId="2663" applyFont="1"/>
    <xf numFmtId="0" fontId="66" fillId="0" borderId="0" xfId="0" applyFont="1" applyAlignment="1">
      <alignment vertical="top"/>
    </xf>
    <xf numFmtId="0" fontId="110" fillId="0" borderId="0" xfId="2710" applyFont="1"/>
    <xf numFmtId="0" fontId="98" fillId="0" borderId="0" xfId="0" applyFont="1"/>
    <xf numFmtId="0" fontId="93" fillId="0" borderId="0" xfId="0" applyFont="1" applyAlignment="1">
      <alignment horizontal="left" vertical="center" wrapText="1"/>
    </xf>
    <xf numFmtId="4" fontId="93" fillId="0" borderId="0" xfId="0" applyNumberFormat="1" applyFont="1" applyAlignment="1">
      <alignment vertical="center"/>
    </xf>
    <xf numFmtId="0" fontId="109" fillId="0" borderId="0" xfId="0" applyFont="1"/>
    <xf numFmtId="0" fontId="96" fillId="0" borderId="0" xfId="0" applyFont="1" applyAlignment="1">
      <alignment horizontal="left" vertical="center" wrapText="1"/>
    </xf>
    <xf numFmtId="0" fontId="110" fillId="0" borderId="0" xfId="0" applyFont="1"/>
    <xf numFmtId="43" fontId="96" fillId="0" borderId="0" xfId="2692" applyFont="1" applyAlignment="1">
      <alignment horizontal="right"/>
    </xf>
    <xf numFmtId="43" fontId="98" fillId="0" borderId="0" xfId="0" applyNumberFormat="1" applyFont="1"/>
    <xf numFmtId="0" fontId="112" fillId="0" borderId="0" xfId="0" applyFont="1"/>
    <xf numFmtId="199" fontId="71" fillId="0" borderId="0" xfId="2326" applyNumberFormat="1" applyFont="1" applyAlignment="1">
      <alignment horizontal="right" vertical="center"/>
    </xf>
    <xf numFmtId="43" fontId="71" fillId="0" borderId="0" xfId="2692" applyFont="1" applyAlignment="1">
      <alignment horizontal="left" vertical="center"/>
    </xf>
    <xf numFmtId="43" fontId="71" fillId="0" borderId="0" xfId="2692" applyFont="1" applyBorder="1" applyAlignment="1">
      <alignment horizontal="left" vertical="center"/>
    </xf>
    <xf numFmtId="199" fontId="71" fillId="0" borderId="0" xfId="2326" applyNumberFormat="1" applyFont="1" applyAlignment="1">
      <alignment vertical="center"/>
    </xf>
    <xf numFmtId="199" fontId="93" fillId="0" borderId="0" xfId="2410" applyNumberFormat="1" applyFont="1"/>
    <xf numFmtId="43" fontId="93" fillId="0" borderId="0" xfId="2692" applyFont="1" applyFill="1" applyAlignment="1"/>
    <xf numFmtId="199" fontId="71" fillId="0" borderId="0" xfId="2410" applyNumberFormat="1" applyFont="1"/>
    <xf numFmtId="43" fontId="71" fillId="0" borderId="0" xfId="2692" applyFont="1" applyFill="1" applyAlignment="1"/>
    <xf numFmtId="49" fontId="96" fillId="0" borderId="0" xfId="0" applyNumberFormat="1" applyFont="1" applyAlignment="1">
      <alignment vertical="center" wrapText="1"/>
    </xf>
    <xf numFmtId="2" fontId="71" fillId="0" borderId="0" xfId="2664" applyNumberFormat="1" applyFont="1" applyAlignment="1">
      <alignment horizontal="center"/>
    </xf>
    <xf numFmtId="0" fontId="113" fillId="0" borderId="0" xfId="0" applyFont="1"/>
    <xf numFmtId="0" fontId="113" fillId="0" borderId="2" xfId="0" applyFont="1" applyBorder="1"/>
    <xf numFmtId="183" fontId="71" fillId="0" borderId="0" xfId="2673" applyNumberFormat="1" applyFont="1"/>
    <xf numFmtId="3" fontId="93" fillId="0" borderId="0" xfId="2326" applyNumberFormat="1" applyFont="1" applyAlignment="1">
      <alignment horizontal="right"/>
    </xf>
    <xf numFmtId="4" fontId="93" fillId="0" borderId="0" xfId="2326" applyNumberFormat="1" applyFont="1" applyAlignment="1">
      <alignment horizontal="right"/>
    </xf>
    <xf numFmtId="183" fontId="93" fillId="0" borderId="0" xfId="2326" applyNumberFormat="1" applyFont="1" applyAlignment="1">
      <alignment horizontal="right"/>
    </xf>
    <xf numFmtId="4" fontId="71" fillId="0" borderId="0" xfId="2326" applyNumberFormat="1" applyFont="1" applyAlignment="1">
      <alignment horizontal="right"/>
    </xf>
    <xf numFmtId="3" fontId="101" fillId="0" borderId="0" xfId="2326" applyNumberFormat="1" applyFont="1" applyAlignment="1">
      <alignment horizontal="right"/>
    </xf>
    <xf numFmtId="4" fontId="101" fillId="0" borderId="0" xfId="2326" applyNumberFormat="1" applyFont="1" applyAlignment="1">
      <alignment horizontal="right"/>
    </xf>
    <xf numFmtId="183" fontId="101" fillId="0" borderId="0" xfId="2326" applyNumberFormat="1" applyFont="1" applyAlignment="1">
      <alignment horizontal="right"/>
    </xf>
    <xf numFmtId="3" fontId="71" fillId="0" borderId="0" xfId="2326" applyNumberFormat="1" applyFont="1" applyAlignment="1">
      <alignment horizontal="right" wrapText="1"/>
    </xf>
    <xf numFmtId="3" fontId="105" fillId="0" borderId="0" xfId="2692" applyNumberFormat="1" applyFont="1" applyFill="1" applyBorder="1" applyAlignment="1">
      <alignment horizontal="right"/>
    </xf>
    <xf numFmtId="0" fontId="98" fillId="0" borderId="0" xfId="0" applyFont="1" applyAlignment="1">
      <alignment vertical="center" wrapText="1"/>
    </xf>
    <xf numFmtId="0" fontId="96" fillId="0" borderId="0" xfId="0" applyFont="1" applyAlignment="1">
      <alignment vertical="center" wrapText="1"/>
    </xf>
    <xf numFmtId="43" fontId="0" fillId="0" borderId="0" xfId="0" applyNumberFormat="1"/>
    <xf numFmtId="199" fontId="110" fillId="0" borderId="0" xfId="0" applyNumberFormat="1" applyFont="1"/>
    <xf numFmtId="43" fontId="109" fillId="0" borderId="0" xfId="2692" applyFont="1" applyBorder="1"/>
    <xf numFmtId="2" fontId="93" fillId="0" borderId="0" xfId="2664" applyNumberFormat="1" applyFont="1" applyAlignment="1">
      <alignment horizontal="center"/>
    </xf>
    <xf numFmtId="0" fontId="95" fillId="0" borderId="0" xfId="2678" applyFont="1"/>
    <xf numFmtId="0" fontId="95" fillId="0" borderId="0" xfId="2684" applyFont="1"/>
    <xf numFmtId="0" fontId="93" fillId="0" borderId="0" xfId="0" applyFont="1" applyAlignment="1">
      <alignment vertical="center" wrapText="1"/>
    </xf>
    <xf numFmtId="2" fontId="71" fillId="0" borderId="0" xfId="0" applyNumberFormat="1" applyFont="1" applyAlignment="1">
      <alignment horizontal="center" vertical="center" wrapText="1"/>
    </xf>
    <xf numFmtId="43" fontId="71" fillId="0" borderId="0" xfId="2692" applyFont="1" applyFill="1" applyBorder="1" applyAlignment="1">
      <alignment horizontal="right" vertical="center"/>
    </xf>
    <xf numFmtId="0" fontId="71" fillId="0" borderId="0" xfId="2712" applyFont="1" applyAlignment="1">
      <alignment horizontal="center" vertical="center" wrapText="1"/>
    </xf>
    <xf numFmtId="0" fontId="94" fillId="0" borderId="1" xfId="1" applyFont="1" applyBorder="1" applyAlignment="1">
      <alignment horizontal="right"/>
    </xf>
    <xf numFmtId="0" fontId="93" fillId="0" borderId="0" xfId="2679" applyFont="1" applyAlignment="1">
      <alignment horizontal="left" wrapText="1"/>
    </xf>
    <xf numFmtId="0" fontId="93" fillId="0" borderId="0" xfId="2679" applyFont="1" applyAlignment="1">
      <alignment wrapText="1"/>
    </xf>
    <xf numFmtId="0" fontId="95" fillId="0" borderId="0" xfId="2672" applyFont="1"/>
    <xf numFmtId="0" fontId="71" fillId="0" borderId="0" xfId="2679" applyFont="1" applyAlignment="1">
      <alignment horizontal="left" wrapText="1"/>
    </xf>
    <xf numFmtId="0" fontId="93" fillId="0" borderId="0" xfId="2681" applyFont="1" applyAlignment="1">
      <alignment vertical="center" wrapText="1"/>
    </xf>
    <xf numFmtId="43" fontId="93" fillId="0" borderId="0" xfId="2681" applyNumberFormat="1" applyFont="1" applyAlignment="1">
      <alignment horizontal="right"/>
    </xf>
    <xf numFmtId="43" fontId="71" fillId="0" borderId="0" xfId="2681" applyNumberFormat="1" applyFont="1" applyAlignment="1">
      <alignment horizontal="right"/>
    </xf>
    <xf numFmtId="199" fontId="93" fillId="0" borderId="0" xfId="2681" applyNumberFormat="1" applyFont="1" applyAlignment="1">
      <alignment horizontal="right"/>
    </xf>
    <xf numFmtId="199" fontId="71" fillId="0" borderId="0" xfId="2681" applyNumberFormat="1" applyFont="1" applyAlignment="1">
      <alignment horizontal="right"/>
    </xf>
    <xf numFmtId="199" fontId="96" fillId="0" borderId="0" xfId="2686" applyNumberFormat="1" applyFont="1" applyAlignment="1">
      <alignment horizontal="right"/>
    </xf>
    <xf numFmtId="43" fontId="93" fillId="0" borderId="0" xfId="2692" applyFont="1" applyBorder="1" applyAlignment="1">
      <alignment horizontal="right"/>
    </xf>
    <xf numFmtId="43" fontId="71" fillId="0" borderId="0" xfId="2692" applyFont="1" applyFill="1" applyBorder="1" applyAlignment="1">
      <alignment horizontal="right"/>
    </xf>
    <xf numFmtId="43" fontId="93" fillId="0" borderId="0" xfId="2692" applyFont="1" applyFill="1" applyBorder="1" applyAlignment="1">
      <alignment horizontal="right"/>
    </xf>
    <xf numFmtId="43" fontId="71" fillId="0" borderId="0" xfId="2692" applyFont="1" applyBorder="1" applyAlignment="1">
      <alignment horizontal="right"/>
    </xf>
    <xf numFmtId="0" fontId="98" fillId="0" borderId="0" xfId="2686" applyFont="1"/>
    <xf numFmtId="4" fontId="98" fillId="0" borderId="0" xfId="2686" applyNumberFormat="1" applyFont="1"/>
    <xf numFmtId="4" fontId="71" fillId="0" borderId="0" xfId="2681" applyNumberFormat="1" applyFont="1" applyAlignment="1">
      <alignment horizontal="right" indent="2"/>
    </xf>
    <xf numFmtId="199" fontId="93" fillId="0" borderId="0" xfId="2672" applyNumberFormat="1" applyFont="1"/>
    <xf numFmtId="43" fontId="93" fillId="0" borderId="0" xfId="2672" applyNumberFormat="1" applyFont="1"/>
    <xf numFmtId="43" fontId="93" fillId="0" borderId="0" xfId="2672" applyNumberFormat="1" applyFont="1" applyAlignment="1">
      <alignment horizontal="right" indent="2"/>
    </xf>
    <xf numFmtId="43" fontId="93" fillId="0" borderId="0" xfId="2692" applyFont="1" applyAlignment="1">
      <alignment horizontal="right" indent="1"/>
    </xf>
    <xf numFmtId="43" fontId="71" fillId="0" borderId="0" xfId="2672" applyNumberFormat="1" applyFont="1" applyAlignment="1">
      <alignment horizontal="right" indent="2"/>
    </xf>
    <xf numFmtId="43" fontId="71" fillId="0" borderId="0" xfId="2692" applyFont="1" applyAlignment="1">
      <alignment horizontal="right" indent="1"/>
    </xf>
    <xf numFmtId="43" fontId="71" fillId="0" borderId="0" xfId="2672" applyNumberFormat="1" applyFont="1"/>
    <xf numFmtId="199" fontId="71" fillId="0" borderId="0" xfId="2672" applyNumberFormat="1" applyFont="1" applyAlignment="1">
      <alignment horizontal="right"/>
    </xf>
    <xf numFmtId="43" fontId="71" fillId="0" borderId="0" xfId="2692" applyFont="1"/>
    <xf numFmtId="43" fontId="93" fillId="0" borderId="0" xfId="2692" applyFont="1"/>
    <xf numFmtId="0" fontId="105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10" applyFont="1"/>
    <xf numFmtId="0" fontId="71" fillId="0" borderId="3" xfId="2683" applyFont="1" applyBorder="1" applyAlignment="1">
      <alignment horizontal="center" vertical="center" wrapText="1"/>
    </xf>
    <xf numFmtId="0" fontId="98" fillId="0" borderId="0" xfId="0" applyFont="1" applyAlignment="1">
      <alignment horizontal="left" vertical="center" wrapText="1"/>
    </xf>
    <xf numFmtId="41" fontId="71" fillId="0" borderId="0" xfId="2692" applyNumberFormat="1" applyFont="1" applyFill="1" applyBorder="1" applyAlignment="1">
      <alignment horizontal="right" vertical="center"/>
    </xf>
    <xf numFmtId="4" fontId="96" fillId="0" borderId="0" xfId="2692" applyNumberFormat="1" applyFont="1" applyAlignment="1">
      <alignment horizontal="right" vertical="center"/>
    </xf>
    <xf numFmtId="4" fontId="105" fillId="0" borderId="0" xfId="2683" applyNumberFormat="1" applyFont="1"/>
    <xf numFmtId="43" fontId="71" fillId="0" borderId="0" xfId="2410" applyNumberFormat="1" applyFont="1"/>
    <xf numFmtId="0" fontId="98" fillId="0" borderId="0" xfId="2713" applyFont="1"/>
    <xf numFmtId="0" fontId="96" fillId="0" borderId="0" xfId="2713" applyFont="1"/>
    <xf numFmtId="0" fontId="96" fillId="0" borderId="0" xfId="2713" applyFont="1" applyAlignment="1">
      <alignment horizontal="center"/>
    </xf>
    <xf numFmtId="0" fontId="96" fillId="0" borderId="0" xfId="2713" applyFont="1" applyAlignment="1">
      <alignment horizontal="left" indent="2"/>
    </xf>
    <xf numFmtId="4" fontId="105" fillId="0" borderId="0" xfId="2685" applyNumberFormat="1" applyFont="1" applyAlignment="1">
      <alignment horizontal="right"/>
    </xf>
    <xf numFmtId="203" fontId="66" fillId="0" borderId="0" xfId="0" applyNumberFormat="1" applyFont="1" applyAlignment="1">
      <alignment vertical="top"/>
    </xf>
    <xf numFmtId="3" fontId="93" fillId="0" borderId="0" xfId="2692" applyNumberFormat="1" applyFont="1" applyFill="1" applyBorder="1" applyAlignment="1">
      <alignment vertical="center"/>
    </xf>
    <xf numFmtId="3" fontId="93" fillId="0" borderId="0" xfId="2692" applyNumberFormat="1" applyFont="1" applyFill="1" applyBorder="1" applyAlignment="1">
      <alignment horizontal="right" vertical="center"/>
    </xf>
    <xf numFmtId="4" fontId="93" fillId="0" borderId="0" xfId="2692" applyNumberFormat="1" applyFont="1" applyFill="1" applyBorder="1" applyAlignment="1">
      <alignment horizontal="right" vertical="center"/>
    </xf>
    <xf numFmtId="4" fontId="96" fillId="0" borderId="0" xfId="0" applyNumberFormat="1" applyFont="1"/>
    <xf numFmtId="4" fontId="71" fillId="0" borderId="0" xfId="2692" applyNumberFormat="1" applyFont="1" applyFill="1" applyBorder="1" applyAlignment="1">
      <alignment horizontal="right" vertical="center"/>
    </xf>
    <xf numFmtId="37" fontId="109" fillId="0" borderId="0" xfId="0" applyNumberFormat="1" applyFont="1"/>
    <xf numFmtId="43" fontId="109" fillId="0" borderId="0" xfId="2692" applyFont="1"/>
    <xf numFmtId="0" fontId="71" fillId="0" borderId="0" xfId="2711" applyFont="1" applyAlignment="1">
      <alignment vertical="center" wrapText="1"/>
    </xf>
    <xf numFmtId="203" fontId="0" fillId="0" borderId="0" xfId="0" applyNumberFormat="1"/>
    <xf numFmtId="203" fontId="113" fillId="0" borderId="0" xfId="0" applyNumberFormat="1" applyFont="1"/>
    <xf numFmtId="199" fontId="101" fillId="0" borderId="0" xfId="2685" applyNumberFormat="1" applyFont="1" applyAlignment="1">
      <alignment horizontal="right" indent="1"/>
    </xf>
    <xf numFmtId="43" fontId="96" fillId="0" borderId="0" xfId="2692" applyFont="1" applyAlignment="1">
      <alignment horizontal="right" vertical="center"/>
    </xf>
    <xf numFmtId="3" fontId="98" fillId="0" borderId="0" xfId="0" applyNumberFormat="1" applyFont="1" applyAlignment="1">
      <alignment horizontal="right" vertical="center" wrapText="1"/>
    </xf>
    <xf numFmtId="4" fontId="93" fillId="0" borderId="0" xfId="2673" applyNumberFormat="1" applyFont="1" applyAlignment="1">
      <alignment horizontal="right" vertical="center"/>
    </xf>
    <xf numFmtId="0" fontId="96" fillId="0" borderId="0" xfId="0" applyFont="1" applyAlignment="1">
      <alignment horizontal="right" vertical="center"/>
    </xf>
    <xf numFmtId="3" fontId="71" fillId="0" borderId="0" xfId="2673" applyNumberFormat="1" applyFont="1" applyAlignment="1">
      <alignment horizontal="right" vertical="center"/>
    </xf>
    <xf numFmtId="4" fontId="71" fillId="0" borderId="0" xfId="2673" applyNumberFormat="1" applyFont="1" applyAlignment="1">
      <alignment horizontal="right" vertical="center"/>
    </xf>
    <xf numFmtId="41" fontId="98" fillId="0" borderId="0" xfId="2410" applyNumberFormat="1" applyFont="1"/>
    <xf numFmtId="4" fontId="98" fillId="0" borderId="0" xfId="2410" applyNumberFormat="1" applyFont="1"/>
    <xf numFmtId="43" fontId="71" fillId="0" borderId="0" xfId="2326" applyNumberFormat="1" applyFont="1" applyAlignment="1">
      <alignment vertical="center"/>
    </xf>
    <xf numFmtId="43" fontId="71" fillId="0" borderId="0" xfId="2326" applyNumberFormat="1" applyFont="1" applyAlignment="1">
      <alignment horizontal="right" vertical="center"/>
    </xf>
    <xf numFmtId="43" fontId="71" fillId="0" borderId="0" xfId="2410" applyNumberFormat="1" applyFont="1" applyAlignment="1">
      <alignment horizontal="right"/>
    </xf>
    <xf numFmtId="202" fontId="98" fillId="0" borderId="0" xfId="2692" applyNumberFormat="1" applyFont="1"/>
    <xf numFmtId="0" fontId="95" fillId="0" borderId="0" xfId="2664" applyFont="1" applyAlignment="1">
      <alignment horizontal="center" wrapText="1"/>
    </xf>
    <xf numFmtId="0" fontId="96" fillId="0" borderId="3" xfId="2664" applyFont="1" applyBorder="1" applyAlignment="1">
      <alignment horizontal="center" vertical="center" wrapText="1"/>
    </xf>
    <xf numFmtId="0" fontId="33" fillId="0" borderId="0" xfId="2664" applyFont="1"/>
    <xf numFmtId="49" fontId="98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vertical="center" wrapText="1"/>
    </xf>
    <xf numFmtId="0" fontId="33" fillId="0" borderId="0" xfId="2665" applyFont="1"/>
    <xf numFmtId="4" fontId="71" fillId="0" borderId="3" xfId="0" applyNumberFormat="1" applyFont="1" applyBorder="1" applyAlignment="1">
      <alignment horizontal="center" vertical="center" wrapText="1"/>
    </xf>
    <xf numFmtId="4" fontId="71" fillId="0" borderId="1" xfId="0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/>
    <xf numFmtId="199" fontId="71" fillId="0" borderId="2" xfId="2228" applyNumberFormat="1" applyFont="1" applyBorder="1" applyAlignment="1"/>
    <xf numFmtId="199" fontId="96" fillId="0" borderId="2" xfId="2228" applyNumberFormat="1" applyFont="1" applyBorder="1" applyAlignment="1">
      <alignment horizontal="center" vertical="center" wrapText="1"/>
    </xf>
    <xf numFmtId="199" fontId="71" fillId="0" borderId="2" xfId="2228" applyNumberFormat="1" applyFont="1" applyBorder="1" applyAlignment="1">
      <alignment horizontal="center" vertical="center" wrapText="1"/>
    </xf>
    <xf numFmtId="199" fontId="96" fillId="0" borderId="0" xfId="2228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>
      <alignment horizontal="center" vertical="center" wrapText="1"/>
    </xf>
    <xf numFmtId="0" fontId="96" fillId="0" borderId="0" xfId="2228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>
      <alignment horizontal="center" vertical="center"/>
    </xf>
    <xf numFmtId="199" fontId="96" fillId="0" borderId="1" xfId="2228" applyNumberFormat="1" applyFont="1" applyBorder="1" applyAlignment="1">
      <alignment horizontal="center" vertical="center" wrapText="1"/>
    </xf>
    <xf numFmtId="199" fontId="71" fillId="0" borderId="1" xfId="2228" applyNumberFormat="1" applyFont="1" applyBorder="1" applyAlignment="1">
      <alignment horizontal="center" vertical="center"/>
    </xf>
    <xf numFmtId="0" fontId="107" fillId="0" borderId="0" xfId="2708"/>
    <xf numFmtId="199" fontId="93" fillId="0" borderId="0" xfId="2228" applyNumberFormat="1" applyFont="1" applyBorder="1" applyAlignment="1"/>
    <xf numFmtId="199" fontId="93" fillId="0" borderId="0" xfId="2228" applyNumberFormat="1" applyFont="1" applyBorder="1" applyAlignment="1">
      <alignment horizontal="right" indent="1"/>
    </xf>
    <xf numFmtId="199" fontId="94" fillId="0" borderId="0" xfId="2228" applyNumberFormat="1" applyFont="1" applyBorder="1" applyAlignment="1"/>
    <xf numFmtId="199" fontId="71" fillId="0" borderId="0" xfId="2228" applyNumberFormat="1" applyFont="1" applyBorder="1" applyAlignment="1">
      <alignment horizontal="right" indent="1"/>
    </xf>
    <xf numFmtId="199" fontId="94" fillId="0" borderId="0" xfId="2228" quotePrefix="1" applyNumberFormat="1" applyFont="1" applyBorder="1" applyAlignment="1">
      <alignment horizontal="left"/>
    </xf>
    <xf numFmtId="199" fontId="71" fillId="0" borderId="0" xfId="2228" applyNumberFormat="1" applyFont="1" applyBorder="1" applyAlignment="1">
      <alignment horizontal="left"/>
    </xf>
    <xf numFmtId="199" fontId="71" fillId="0" borderId="0" xfId="2228" applyNumberFormat="1" applyFont="1" applyBorder="1" applyAlignment="1">
      <alignment horizontal="center"/>
    </xf>
    <xf numFmtId="0" fontId="71" fillId="0" borderId="2" xfId="2673" applyFont="1" applyBorder="1"/>
    <xf numFmtId="0" fontId="71" fillId="0" borderId="0" xfId="2683" applyFont="1" applyAlignment="1">
      <alignment horizontal="center" vertical="top" wrapText="1"/>
    </xf>
    <xf numFmtId="0" fontId="104" fillId="0" borderId="2" xfId="2681" applyFont="1" applyBorder="1" applyAlignment="1">
      <alignment vertical="center" wrapText="1"/>
    </xf>
    <xf numFmtId="3" fontId="110" fillId="0" borderId="0" xfId="2710" applyNumberFormat="1" applyFont="1"/>
    <xf numFmtId="0" fontId="104" fillId="0" borderId="2" xfId="2673" applyFont="1" applyBorder="1" applyAlignment="1">
      <alignment horizontal="center"/>
    </xf>
    <xf numFmtId="0" fontId="94" fillId="0" borderId="0" xfId="2326" applyFont="1" applyAlignment="1">
      <alignment horizontal="left"/>
    </xf>
    <xf numFmtId="0" fontId="71" fillId="0" borderId="0" xfId="2326" applyFont="1" applyAlignment="1">
      <alignment horizontal="left" indent="1"/>
    </xf>
    <xf numFmtId="0" fontId="33" fillId="0" borderId="0" xfId="2683" applyFont="1"/>
    <xf numFmtId="0" fontId="114" fillId="0" borderId="0" xfId="2683" applyFont="1" applyAlignment="1">
      <alignment horizontal="center" vertical="center"/>
    </xf>
    <xf numFmtId="200" fontId="98" fillId="0" borderId="0" xfId="2227" applyNumberFormat="1" applyFont="1" applyFill="1" applyBorder="1" applyAlignment="1">
      <alignment vertical="center" wrapText="1"/>
    </xf>
    <xf numFmtId="0" fontId="71" fillId="0" borderId="0" xfId="2708" applyFont="1"/>
    <xf numFmtId="0" fontId="33" fillId="0" borderId="0" xfId="2708" applyFont="1"/>
    <xf numFmtId="199" fontId="98" fillId="0" borderId="0" xfId="2227" applyNumberFormat="1" applyFont="1" applyBorder="1" applyAlignment="1">
      <alignment horizontal="center" vertical="center" wrapText="1"/>
    </xf>
    <xf numFmtId="199" fontId="98" fillId="0" borderId="0" xfId="2227" applyNumberFormat="1" applyFont="1" applyBorder="1" applyAlignment="1">
      <alignment wrapText="1"/>
    </xf>
    <xf numFmtId="199" fontId="96" fillId="0" borderId="0" xfId="2227" applyNumberFormat="1" applyFont="1" applyBorder="1" applyAlignment="1">
      <alignment horizontal="left" wrapText="1" indent="1"/>
    </xf>
    <xf numFmtId="199" fontId="98" fillId="0" borderId="0" xfId="2227" applyNumberFormat="1" applyFont="1" applyBorder="1"/>
    <xf numFmtId="199" fontId="96" fillId="0" borderId="2" xfId="2227" applyNumberFormat="1" applyFont="1" applyBorder="1" applyAlignment="1">
      <alignment horizontal="center" vertical="center" wrapText="1"/>
    </xf>
    <xf numFmtId="199" fontId="96" fillId="0" borderId="0" xfId="2227" applyNumberFormat="1" applyFont="1" applyBorder="1" applyAlignment="1">
      <alignment horizontal="center" vertical="center" wrapText="1"/>
    </xf>
    <xf numFmtId="43" fontId="33" fillId="0" borderId="0" xfId="2227" applyFont="1" applyBorder="1"/>
    <xf numFmtId="3" fontId="33" fillId="0" borderId="0" xfId="2683" applyNumberFormat="1" applyFont="1"/>
    <xf numFmtId="2" fontId="33" fillId="0" borderId="0" xfId="2683" applyNumberFormat="1" applyFont="1"/>
    <xf numFmtId="4" fontId="33" fillId="0" borderId="0" xfId="2683" applyNumberFormat="1" applyFont="1"/>
    <xf numFmtId="0" fontId="96" fillId="0" borderId="1" xfId="2227" applyNumberFormat="1" applyFont="1" applyBorder="1" applyAlignment="1">
      <alignment horizontal="center" vertical="center" wrapText="1"/>
    </xf>
    <xf numFmtId="1" fontId="33" fillId="0" borderId="0" xfId="2683" applyNumberFormat="1" applyFont="1" applyAlignment="1">
      <alignment horizontal="right" indent="1"/>
    </xf>
    <xf numFmtId="183" fontId="33" fillId="0" borderId="0" xfId="2683" applyNumberFormat="1" applyFont="1" applyAlignment="1">
      <alignment horizontal="right" indent="2"/>
    </xf>
    <xf numFmtId="0" fontId="33" fillId="0" borderId="0" xfId="2667" applyFont="1" applyAlignment="1">
      <alignment horizontal="left" indent="1"/>
    </xf>
    <xf numFmtId="0" fontId="33" fillId="0" borderId="0" xfId="2676" applyFont="1" applyAlignment="1">
      <alignment horizontal="left"/>
    </xf>
    <xf numFmtId="41" fontId="98" fillId="0" borderId="0" xfId="2227" applyNumberFormat="1" applyFont="1" applyAlignment="1">
      <alignment horizontal="right" vertical="center"/>
    </xf>
    <xf numFmtId="203" fontId="93" fillId="0" borderId="0" xfId="2227" applyNumberFormat="1" applyFont="1" applyFill="1" applyBorder="1" applyAlignment="1">
      <alignment horizontal="right" vertical="center"/>
    </xf>
    <xf numFmtId="4" fontId="98" fillId="0" borderId="0" xfId="2227" applyNumberFormat="1" applyFont="1" applyAlignment="1">
      <alignment horizontal="right" vertical="center"/>
    </xf>
    <xf numFmtId="203" fontId="98" fillId="0" borderId="0" xfId="2227" applyNumberFormat="1" applyFont="1" applyAlignment="1">
      <alignment horizontal="right" vertical="center"/>
    </xf>
    <xf numFmtId="203" fontId="96" fillId="0" borderId="0" xfId="2227" applyNumberFormat="1" applyFont="1" applyAlignment="1">
      <alignment horizontal="right" vertical="center"/>
    </xf>
    <xf numFmtId="41" fontId="96" fillId="0" borderId="0" xfId="2227" applyNumberFormat="1" applyFont="1" applyAlignment="1">
      <alignment horizontal="right" vertical="center"/>
    </xf>
    <xf numFmtId="203" fontId="71" fillId="0" borderId="0" xfId="2227" applyNumberFormat="1" applyFont="1" applyFill="1" applyBorder="1" applyAlignment="1">
      <alignment horizontal="right" vertical="center"/>
    </xf>
    <xf numFmtId="4" fontId="96" fillId="0" borderId="0" xfId="2227" applyNumberFormat="1" applyFont="1" applyAlignment="1">
      <alignment horizontal="right" vertical="center"/>
    </xf>
    <xf numFmtId="3" fontId="98" fillId="0" borderId="0" xfId="2227" applyNumberFormat="1" applyFont="1" applyAlignment="1">
      <alignment horizontal="right" vertical="center"/>
    </xf>
    <xf numFmtId="0" fontId="33" fillId="0" borderId="0" xfId="2682" applyFont="1"/>
    <xf numFmtId="0" fontId="33" fillId="0" borderId="0" xfId="2671" applyFont="1"/>
    <xf numFmtId="0" fontId="93" fillId="0" borderId="2" xfId="2671" applyFont="1" applyBorder="1"/>
    <xf numFmtId="0" fontId="96" fillId="0" borderId="2" xfId="2708" applyFont="1" applyBorder="1" applyAlignment="1">
      <alignment horizontal="center" vertical="center" wrapText="1"/>
    </xf>
    <xf numFmtId="0" fontId="93" fillId="0" borderId="0" xfId="2671" applyFont="1"/>
    <xf numFmtId="0" fontId="71" fillId="0" borderId="3" xfId="2671" applyFont="1" applyBorder="1" applyAlignment="1">
      <alignment horizontal="center" vertical="center" wrapText="1"/>
    </xf>
    <xf numFmtId="0" fontId="120" fillId="0" borderId="0" xfId="2682" applyFont="1"/>
    <xf numFmtId="4" fontId="93" fillId="0" borderId="0" xfId="2682" applyNumberFormat="1" applyFont="1" applyAlignment="1">
      <alignment horizontal="center"/>
    </xf>
    <xf numFmtId="4" fontId="93" fillId="0" borderId="0" xfId="2675" applyNumberFormat="1" applyFont="1" applyAlignment="1">
      <alignment horizontal="center"/>
    </xf>
    <xf numFmtId="180" fontId="33" fillId="0" borderId="0" xfId="2228" applyFont="1" applyAlignment="1">
      <alignment horizontal="right"/>
    </xf>
    <xf numFmtId="39" fontId="33" fillId="0" borderId="0" xfId="2682" applyNumberFormat="1" applyFont="1"/>
    <xf numFmtId="4" fontId="71" fillId="0" borderId="0" xfId="2682" applyNumberFormat="1" applyFont="1" applyAlignment="1">
      <alignment horizontal="center"/>
    </xf>
    <xf numFmtId="4" fontId="71" fillId="0" borderId="0" xfId="2675" applyNumberFormat="1" applyFont="1" applyAlignment="1">
      <alignment horizontal="center"/>
    </xf>
    <xf numFmtId="180" fontId="71" fillId="0" borderId="0" xfId="2228" applyFont="1" applyAlignment="1">
      <alignment horizontal="right"/>
    </xf>
    <xf numFmtId="4" fontId="101" fillId="0" borderId="0" xfId="2682" applyNumberFormat="1" applyFont="1" applyAlignment="1">
      <alignment horizontal="center"/>
    </xf>
    <xf numFmtId="4" fontId="101" fillId="0" borderId="0" xfId="2675" applyNumberFormat="1" applyFont="1" applyAlignment="1">
      <alignment horizontal="center"/>
    </xf>
    <xf numFmtId="0" fontId="101" fillId="0" borderId="0" xfId="2671" applyFont="1" applyAlignment="1">
      <alignment horizontal="left" indent="4"/>
    </xf>
    <xf numFmtId="180" fontId="71" fillId="0" borderId="0" xfId="2228" applyFont="1" applyAlignment="1">
      <alignment horizontal="right" indent="2"/>
    </xf>
    <xf numFmtId="0" fontId="71" fillId="0" borderId="0" xfId="2708" applyFont="1" applyAlignment="1">
      <alignment horizontal="left"/>
    </xf>
    <xf numFmtId="180" fontId="71" fillId="0" borderId="0" xfId="2228" applyFont="1" applyAlignment="1">
      <alignment horizontal="right" indent="4"/>
    </xf>
    <xf numFmtId="0" fontId="101" fillId="0" borderId="0" xfId="2671" applyFont="1" applyAlignment="1">
      <alignment horizontal="left" indent="2"/>
    </xf>
    <xf numFmtId="4" fontId="71" fillId="0" borderId="0" xfId="2675" applyNumberFormat="1" applyFont="1" applyAlignment="1">
      <alignment horizontal="right" indent="1"/>
    </xf>
    <xf numFmtId="4" fontId="101" fillId="0" borderId="0" xfId="2682" applyNumberFormat="1" applyFont="1" applyAlignment="1">
      <alignment horizontal="right" indent="1"/>
    </xf>
    <xf numFmtId="4" fontId="71" fillId="0" borderId="0" xfId="2682" applyNumberFormat="1" applyFont="1" applyAlignment="1">
      <alignment horizontal="right" indent="1"/>
    </xf>
    <xf numFmtId="0" fontId="33" fillId="0" borderId="0" xfId="2682" applyFont="1" applyAlignment="1">
      <alignment horizontal="center"/>
    </xf>
    <xf numFmtId="0" fontId="94" fillId="0" borderId="1" xfId="2664" applyFont="1" applyBorder="1" applyAlignment="1">
      <alignment horizontal="right" vertical="center"/>
    </xf>
    <xf numFmtId="0" fontId="71" fillId="0" borderId="0" xfId="2715" applyFont="1"/>
    <xf numFmtId="0" fontId="93" fillId="0" borderId="0" xfId="2715" applyFont="1" applyAlignment="1">
      <alignment horizontal="center" vertical="center" wrapText="1"/>
    </xf>
    <xf numFmtId="0" fontId="71" fillId="0" borderId="0" xfId="2715" applyFont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0" fontId="93" fillId="0" borderId="0" xfId="2715" applyFont="1"/>
    <xf numFmtId="49" fontId="98" fillId="0" borderId="0" xfId="2418" applyNumberFormat="1" applyFont="1" applyAlignment="1">
      <alignment horizontal="left" wrapText="1"/>
    </xf>
    <xf numFmtId="49" fontId="98" fillId="0" borderId="0" xfId="2418" applyNumberFormat="1" applyFont="1" applyAlignment="1">
      <alignment horizontal="center" wrapText="1"/>
    </xf>
    <xf numFmtId="49" fontId="96" fillId="0" borderId="0" xfId="2418" applyNumberFormat="1" applyFont="1" applyAlignment="1">
      <alignment horizontal="left" wrapText="1"/>
    </xf>
    <xf numFmtId="49" fontId="96" fillId="0" borderId="0" xfId="2418" applyNumberFormat="1" applyFont="1" applyAlignment="1">
      <alignment horizontal="center" wrapText="1"/>
    </xf>
    <xf numFmtId="0" fontId="96" fillId="0" borderId="0" xfId="2708" applyFont="1"/>
    <xf numFmtId="0" fontId="96" fillId="0" borderId="0" xfId="2708" applyFont="1" applyAlignment="1">
      <alignment horizontal="center" wrapText="1"/>
    </xf>
    <xf numFmtId="0" fontId="96" fillId="0" borderId="0" xfId="2708" applyFont="1" applyAlignment="1">
      <alignment horizontal="center"/>
    </xf>
    <xf numFmtId="0" fontId="117" fillId="0" borderId="0" xfId="2708" applyFont="1" applyAlignment="1">
      <alignment horizontal="right"/>
    </xf>
    <xf numFmtId="0" fontId="98" fillId="0" borderId="2" xfId="2708" applyFont="1" applyBorder="1" applyAlignment="1">
      <alignment horizontal="center" vertical="center" wrapText="1"/>
    </xf>
    <xf numFmtId="0" fontId="96" fillId="0" borderId="3" xfId="2708" applyFont="1" applyBorder="1" applyAlignment="1">
      <alignment horizontal="center" vertical="center" wrapText="1"/>
    </xf>
    <xf numFmtId="0" fontId="98" fillId="0" borderId="0" xfId="2708" applyFont="1" applyAlignment="1">
      <alignment horizontal="center" vertical="center" wrapText="1"/>
    </xf>
    <xf numFmtId="0" fontId="98" fillId="0" borderId="0" xfId="2708" applyFont="1" applyAlignment="1">
      <alignment wrapText="1"/>
    </xf>
    <xf numFmtId="199" fontId="98" fillId="0" borderId="0" xfId="2716" applyNumberFormat="1" applyFont="1" applyBorder="1" applyAlignment="1">
      <alignment horizontal="right"/>
    </xf>
    <xf numFmtId="43" fontId="98" fillId="0" borderId="0" xfId="2716" applyFont="1" applyBorder="1" applyAlignment="1">
      <alignment horizontal="right"/>
    </xf>
    <xf numFmtId="43" fontId="96" fillId="0" borderId="0" xfId="2716" applyFont="1" applyBorder="1"/>
    <xf numFmtId="199" fontId="96" fillId="0" borderId="0" xfId="2716" applyNumberFormat="1" applyFont="1" applyBorder="1" applyAlignment="1">
      <alignment horizontal="right"/>
    </xf>
    <xf numFmtId="0" fontId="96" fillId="0" borderId="0" xfId="2708" applyFont="1" applyAlignment="1">
      <alignment wrapText="1"/>
    </xf>
    <xf numFmtId="43" fontId="96" fillId="0" borderId="0" xfId="2716" applyFont="1" applyBorder="1" applyAlignment="1">
      <alignment horizontal="right"/>
    </xf>
    <xf numFmtId="0" fontId="108" fillId="0" borderId="0" xfId="2708" applyFont="1" applyAlignment="1">
      <alignment vertical="center"/>
    </xf>
    <xf numFmtId="0" fontId="108" fillId="0" borderId="2" xfId="2708" applyFont="1" applyBorder="1" applyAlignment="1">
      <alignment vertical="center"/>
    </xf>
    <xf numFmtId="199" fontId="98" fillId="0" borderId="0" xfId="2716" applyNumberFormat="1" applyFont="1" applyBorder="1"/>
    <xf numFmtId="43" fontId="98" fillId="0" borderId="0" xfId="2716" applyFont="1" applyBorder="1"/>
    <xf numFmtId="199" fontId="96" fillId="0" borderId="0" xfId="2708" applyNumberFormat="1" applyFont="1"/>
    <xf numFmtId="199" fontId="96" fillId="0" borderId="0" xfId="2716" applyNumberFormat="1" applyFont="1" applyBorder="1"/>
    <xf numFmtId="0" fontId="71" fillId="0" borderId="1" xfId="2418" applyFont="1" applyBorder="1"/>
    <xf numFmtId="3" fontId="101" fillId="0" borderId="0" xfId="2717" applyNumberFormat="1" applyFont="1" applyAlignment="1">
      <alignment horizontal="right"/>
    </xf>
    <xf numFmtId="0" fontId="96" fillId="0" borderId="2" xfId="2418" applyFont="1" applyBorder="1" applyAlignment="1">
      <alignment horizontal="center" vertical="center" wrapText="1"/>
    </xf>
    <xf numFmtId="0" fontId="93" fillId="0" borderId="0" xfId="2717" applyFont="1" applyAlignment="1">
      <alignment horizontal="center" vertical="center" wrapText="1"/>
    </xf>
    <xf numFmtId="0" fontId="96" fillId="0" borderId="0" xfId="2418" applyFont="1" applyAlignment="1">
      <alignment horizontal="center" vertical="center" wrapText="1"/>
    </xf>
    <xf numFmtId="0" fontId="96" fillId="0" borderId="1" xfId="2418" applyFont="1" applyBorder="1" applyAlignment="1">
      <alignment horizontal="center" vertical="center" wrapText="1"/>
    </xf>
    <xf numFmtId="3" fontId="118" fillId="0" borderId="0" xfId="2717" applyNumberFormat="1" applyFont="1"/>
    <xf numFmtId="0" fontId="98" fillId="0" borderId="0" xfId="2418" applyFont="1" applyAlignment="1">
      <alignment horizontal="center" wrapText="1"/>
    </xf>
    <xf numFmtId="199" fontId="93" fillId="0" borderId="0" xfId="2418" applyNumberFormat="1" applyFont="1" applyAlignment="1">
      <alignment horizontal="center" vertical="center"/>
    </xf>
    <xf numFmtId="43" fontId="93" fillId="0" borderId="0" xfId="2418" applyNumberFormat="1" applyFont="1" applyAlignment="1">
      <alignment horizontal="center" vertical="center"/>
    </xf>
    <xf numFmtId="43" fontId="33" fillId="0" borderId="0" xfId="2708" applyNumberFormat="1" applyFont="1"/>
    <xf numFmtId="0" fontId="98" fillId="0" borderId="0" xfId="2418" applyFont="1" applyAlignment="1">
      <alignment vertical="center" wrapText="1"/>
    </xf>
    <xf numFmtId="0" fontId="96" fillId="0" borderId="0" xfId="2418" applyFont="1" applyAlignment="1">
      <alignment vertical="center" wrapText="1"/>
    </xf>
    <xf numFmtId="199" fontId="71" fillId="0" borderId="0" xfId="2418" applyNumberFormat="1" applyFont="1" applyAlignment="1">
      <alignment horizontal="center" vertical="center"/>
    </xf>
    <xf numFmtId="43" fontId="71" fillId="0" borderId="0" xfId="2418" applyNumberFormat="1" applyFont="1" applyAlignment="1">
      <alignment horizontal="center" vertical="center"/>
    </xf>
    <xf numFmtId="0" fontId="108" fillId="0" borderId="0" xfId="2708" applyFont="1"/>
    <xf numFmtId="199" fontId="101" fillId="0" borderId="0" xfId="2418" applyNumberFormat="1" applyFont="1" applyAlignment="1">
      <alignment horizontal="center" vertical="center"/>
    </xf>
    <xf numFmtId="43" fontId="101" fillId="0" borderId="0" xfId="2418" applyNumberFormat="1" applyFont="1" applyAlignment="1">
      <alignment horizontal="center" vertical="center"/>
    </xf>
    <xf numFmtId="199" fontId="93" fillId="0" borderId="0" xfId="2418" applyNumberFormat="1" applyFont="1" applyAlignment="1">
      <alignment horizontal="right" vertical="center"/>
    </xf>
    <xf numFmtId="43" fontId="93" fillId="0" borderId="0" xfId="2418" applyNumberFormat="1" applyFont="1" applyAlignment="1">
      <alignment horizontal="right" vertical="center"/>
    </xf>
    <xf numFmtId="0" fontId="98" fillId="0" borderId="0" xfId="2418" applyFont="1" applyAlignment="1">
      <alignment horizontal="left" vertical="center"/>
    </xf>
    <xf numFmtId="0" fontId="116" fillId="0" borderId="0" xfId="2418" applyFont="1" applyAlignment="1">
      <alignment wrapText="1"/>
    </xf>
    <xf numFmtId="0" fontId="108" fillId="0" borderId="0" xfId="2418" applyFont="1" applyAlignment="1">
      <alignment vertical="center"/>
    </xf>
    <xf numFmtId="0" fontId="108" fillId="0" borderId="0" xfId="2418" applyFont="1" applyAlignment="1">
      <alignment vertical="center" wrapText="1"/>
    </xf>
    <xf numFmtId="0" fontId="108" fillId="0" borderId="2" xfId="2418" applyFont="1" applyBorder="1" applyAlignment="1">
      <alignment vertical="center"/>
    </xf>
    <xf numFmtId="3" fontId="93" fillId="0" borderId="0" xfId="2418" applyNumberFormat="1" applyFont="1" applyAlignment="1">
      <alignment horizontal="right" vertical="center"/>
    </xf>
    <xf numFmtId="4" fontId="93" fillId="0" borderId="0" xfId="2418" applyNumberFormat="1" applyFont="1" applyAlignment="1">
      <alignment horizontal="right" vertical="center"/>
    </xf>
    <xf numFmtId="4" fontId="93" fillId="0" borderId="0" xfId="2418" applyNumberFormat="1" applyFont="1" applyAlignment="1">
      <alignment horizontal="right" vertical="center" indent="2"/>
    </xf>
    <xf numFmtId="3" fontId="93" fillId="0" borderId="0" xfId="2418" applyNumberFormat="1" applyFont="1" applyAlignment="1">
      <alignment horizontal="right"/>
    </xf>
    <xf numFmtId="4" fontId="93" fillId="0" borderId="0" xfId="2418" applyNumberFormat="1" applyFont="1" applyAlignment="1">
      <alignment horizontal="right"/>
    </xf>
    <xf numFmtId="4" fontId="93" fillId="0" borderId="0" xfId="2418" applyNumberFormat="1" applyFont="1" applyAlignment="1">
      <alignment horizontal="right" indent="2"/>
    </xf>
    <xf numFmtId="0" fontId="11" fillId="0" borderId="0" xfId="2717" applyFont="1"/>
    <xf numFmtId="3" fontId="11" fillId="0" borderId="0" xfId="2717" applyNumberFormat="1" applyFont="1" applyAlignment="1">
      <alignment vertical="center"/>
    </xf>
    <xf numFmtId="3" fontId="71" fillId="0" borderId="0" xfId="2418" applyNumberFormat="1" applyFont="1" applyAlignment="1">
      <alignment horizontal="right"/>
    </xf>
    <xf numFmtId="4" fontId="71" fillId="0" borderId="0" xfId="2418" applyNumberFormat="1" applyFont="1" applyAlignment="1">
      <alignment horizontal="right"/>
    </xf>
    <xf numFmtId="4" fontId="71" fillId="0" borderId="0" xfId="2418" applyNumberFormat="1" applyFont="1" applyAlignment="1">
      <alignment horizontal="right" indent="2"/>
    </xf>
    <xf numFmtId="3" fontId="118" fillId="0" borderId="0" xfId="2717" applyNumberFormat="1" applyFont="1" applyAlignment="1">
      <alignment vertical="center"/>
    </xf>
    <xf numFmtId="43" fontId="71" fillId="0" borderId="0" xfId="2418" applyNumberFormat="1" applyFont="1" applyAlignment="1">
      <alignment horizontal="right"/>
    </xf>
    <xf numFmtId="43" fontId="71" fillId="0" borderId="0" xfId="2418" applyNumberFormat="1" applyFont="1" applyAlignment="1">
      <alignment horizontal="right" indent="2"/>
    </xf>
    <xf numFmtId="0" fontId="124" fillId="0" borderId="0" xfId="2708" applyFont="1" applyAlignment="1">
      <alignment horizontal="center"/>
    </xf>
    <xf numFmtId="0" fontId="125" fillId="0" borderId="0" xfId="2708" applyFont="1"/>
    <xf numFmtId="0" fontId="125" fillId="0" borderId="0" xfId="2708" applyFont="1" applyAlignment="1">
      <alignment horizontal="center"/>
    </xf>
    <xf numFmtId="0" fontId="96" fillId="0" borderId="2" xfId="2708" applyFont="1" applyBorder="1" applyAlignment="1">
      <alignment horizontal="center" vertical="center"/>
    </xf>
    <xf numFmtId="0" fontId="98" fillId="0" borderId="0" xfId="2418" applyFont="1"/>
    <xf numFmtId="3" fontId="98" fillId="0" borderId="2" xfId="2418" applyNumberFormat="1" applyFont="1" applyBorder="1" applyAlignment="1">
      <alignment horizontal="right"/>
    </xf>
    <xf numFmtId="4" fontId="98" fillId="0" borderId="2" xfId="2418" applyNumberFormat="1" applyFont="1" applyBorder="1" applyAlignment="1">
      <alignment horizontal="right"/>
    </xf>
    <xf numFmtId="4" fontId="125" fillId="0" borderId="0" xfId="2418" applyNumberFormat="1" applyFont="1"/>
    <xf numFmtId="0" fontId="125" fillId="0" borderId="0" xfId="2418" applyFont="1"/>
    <xf numFmtId="0" fontId="117" fillId="0" borderId="0" xfId="2418" applyFont="1"/>
    <xf numFmtId="3" fontId="117" fillId="0" borderId="0" xfId="2418" applyNumberFormat="1" applyFont="1" applyAlignment="1">
      <alignment horizontal="right"/>
    </xf>
    <xf numFmtId="4" fontId="117" fillId="0" borderId="0" xfId="2418" applyNumberFormat="1" applyFont="1" applyAlignment="1">
      <alignment horizontal="right"/>
    </xf>
    <xf numFmtId="0" fontId="96" fillId="0" borderId="0" xfId="2418" quotePrefix="1" applyFont="1"/>
    <xf numFmtId="3" fontId="96" fillId="0" borderId="0" xfId="2418" applyNumberFormat="1" applyFont="1" applyAlignment="1">
      <alignment horizontal="right"/>
    </xf>
    <xf numFmtId="3" fontId="96" fillId="0" borderId="0" xfId="2418" quotePrefix="1" applyNumberFormat="1" applyFont="1" applyAlignment="1">
      <alignment horizontal="right"/>
    </xf>
    <xf numFmtId="4" fontId="96" fillId="0" borderId="0" xfId="2418" quotePrefix="1" applyNumberFormat="1" applyFont="1" applyAlignment="1">
      <alignment horizontal="right"/>
    </xf>
    <xf numFmtId="0" fontId="98" fillId="0" borderId="0" xfId="2418" quotePrefix="1" applyFont="1"/>
    <xf numFmtId="3" fontId="98" fillId="0" borderId="0" xfId="2418" applyNumberFormat="1" applyFont="1" applyAlignment="1">
      <alignment horizontal="right"/>
    </xf>
    <xf numFmtId="3" fontId="98" fillId="0" borderId="0" xfId="2418" quotePrefix="1" applyNumberFormat="1" applyFont="1" applyAlignment="1">
      <alignment horizontal="right"/>
    </xf>
    <xf numFmtId="4" fontId="98" fillId="0" borderId="0" xfId="2418" quotePrefix="1" applyNumberFormat="1" applyFont="1" applyAlignment="1">
      <alignment horizontal="right"/>
    </xf>
    <xf numFmtId="2" fontId="125" fillId="0" borderId="0" xfId="2418" applyNumberFormat="1" applyFont="1"/>
    <xf numFmtId="3" fontId="125" fillId="0" borderId="0" xfId="2418" applyNumberFormat="1" applyFont="1"/>
    <xf numFmtId="0" fontId="96" fillId="0" borderId="0" xfId="2418" applyFont="1" applyAlignment="1">
      <alignment horizontal="right"/>
    </xf>
    <xf numFmtId="0" fontId="96" fillId="0" borderId="0" xfId="2418" quotePrefix="1" applyFont="1" applyAlignment="1">
      <alignment horizontal="right"/>
    </xf>
    <xf numFmtId="4" fontId="98" fillId="0" borderId="0" xfId="2418" applyNumberFormat="1" applyFont="1" applyAlignment="1">
      <alignment horizontal="right"/>
    </xf>
    <xf numFmtId="0" fontId="96" fillId="0" borderId="0" xfId="2418" applyFont="1"/>
    <xf numFmtId="4" fontId="96" fillId="0" borderId="0" xfId="2418" applyNumberFormat="1" applyFont="1" applyAlignment="1">
      <alignment horizontal="right"/>
    </xf>
    <xf numFmtId="0" fontId="126" fillId="0" borderId="0" xfId="2418" applyFont="1"/>
    <xf numFmtId="0" fontId="112" fillId="0" borderId="0" xfId="2418" applyFont="1" applyAlignment="1">
      <alignment horizontal="left"/>
    </xf>
    <xf numFmtId="0" fontId="71" fillId="0" borderId="1" xfId="2663" applyFont="1" applyBorder="1" applyAlignment="1">
      <alignment horizontal="center" vertical="center" wrapText="1"/>
    </xf>
    <xf numFmtId="2" fontId="93" fillId="0" borderId="0" xfId="0" applyNumberFormat="1" applyFont="1" applyAlignment="1">
      <alignment horizontal="center" wrapText="1"/>
    </xf>
    <xf numFmtId="2" fontId="96" fillId="0" borderId="0" xfId="0" applyNumberFormat="1" applyFont="1" applyAlignment="1">
      <alignment horizontal="center" wrapText="1"/>
    </xf>
    <xf numFmtId="2" fontId="98" fillId="0" borderId="0" xfId="0" applyNumberFormat="1" applyFont="1" applyAlignment="1">
      <alignment horizontal="center" wrapText="1"/>
    </xf>
    <xf numFmtId="0" fontId="123" fillId="0" borderId="0" xfId="2715" applyFont="1" applyAlignment="1">
      <alignment horizontal="center"/>
    </xf>
    <xf numFmtId="0" fontId="95" fillId="0" borderId="0" xfId="0" applyFont="1" applyAlignment="1">
      <alignment horizontal="center" vertical="center"/>
    </xf>
    <xf numFmtId="199" fontId="96" fillId="0" borderId="0" xfId="2228" applyNumberFormat="1" applyFont="1" applyBorder="1" applyAlignment="1">
      <alignment wrapText="1"/>
    </xf>
    <xf numFmtId="199" fontId="0" fillId="0" borderId="0" xfId="0" applyNumberFormat="1"/>
    <xf numFmtId="199" fontId="93" fillId="0" borderId="0" xfId="2692" applyNumberFormat="1" applyFont="1" applyBorder="1" applyAlignment="1"/>
    <xf numFmtId="43" fontId="116" fillId="0" borderId="0" xfId="2692" applyFont="1" applyFill="1" applyBorder="1" applyAlignment="1">
      <alignment horizontal="right" indent="1"/>
    </xf>
    <xf numFmtId="199" fontId="94" fillId="0" borderId="0" xfId="2692" quotePrefix="1" applyNumberFormat="1" applyFont="1" applyBorder="1" applyAlignment="1">
      <alignment horizontal="left"/>
    </xf>
    <xf numFmtId="199" fontId="71" fillId="0" borderId="0" xfId="2692" applyNumberFormat="1" applyFont="1" applyBorder="1" applyAlignment="1">
      <alignment horizontal="left"/>
    </xf>
    <xf numFmtId="0" fontId="101" fillId="0" borderId="1" xfId="2683" applyFont="1" applyBorder="1"/>
    <xf numFmtId="0" fontId="94" fillId="0" borderId="1" xfId="2715" applyFont="1" applyBorder="1" applyAlignment="1">
      <alignment horizontal="right" vertical="center" wrapText="1"/>
    </xf>
    <xf numFmtId="0" fontId="94" fillId="0" borderId="0" xfId="2715" applyFont="1" applyAlignment="1">
      <alignment horizontal="right" vertical="center" wrapText="1"/>
    </xf>
    <xf numFmtId="49" fontId="96" fillId="0" borderId="0" xfId="2418" applyNumberFormat="1" applyFont="1" applyAlignment="1">
      <alignment horizontal="center" vertical="center" wrapText="1"/>
    </xf>
    <xf numFmtId="4" fontId="71" fillId="0" borderId="0" xfId="0" applyNumberFormat="1" applyFont="1" applyAlignment="1">
      <alignment horizontal="center" vertical="center" wrapText="1"/>
    </xf>
    <xf numFmtId="0" fontId="71" fillId="0" borderId="18" xfId="0" applyFont="1" applyBorder="1"/>
    <xf numFmtId="0" fontId="71" fillId="0" borderId="9" xfId="0" applyFont="1" applyBorder="1"/>
    <xf numFmtId="43" fontId="71" fillId="0" borderId="0" xfId="0" applyNumberFormat="1" applyFont="1"/>
    <xf numFmtId="3" fontId="98" fillId="0" borderId="0" xfId="0" applyNumberFormat="1" applyFont="1"/>
    <xf numFmtId="204" fontId="98" fillId="0" borderId="0" xfId="0" applyNumberFormat="1" applyFont="1"/>
    <xf numFmtId="0" fontId="130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right"/>
    </xf>
    <xf numFmtId="201" fontId="71" fillId="0" borderId="0" xfId="2246" applyNumberFormat="1" applyFont="1" applyFill="1" applyAlignment="1">
      <alignment horizontal="center" vertical="center"/>
    </xf>
    <xf numFmtId="0" fontId="102" fillId="0" borderId="0" xfId="0" applyFont="1" applyAlignment="1">
      <alignment vertical="center"/>
    </xf>
    <xf numFmtId="0" fontId="94" fillId="0" borderId="1" xfId="2715" applyFont="1" applyBorder="1" applyAlignment="1">
      <alignment vertical="center" wrapText="1"/>
    </xf>
    <xf numFmtId="0" fontId="102" fillId="0" borderId="0" xfId="0" applyFont="1" applyAlignment="1">
      <alignment vertical="center" wrapText="1"/>
    </xf>
    <xf numFmtId="43" fontId="96" fillId="0" borderId="0" xfId="2708" applyNumberFormat="1" applyFont="1"/>
    <xf numFmtId="0" fontId="95" fillId="0" borderId="0" xfId="2663" applyFont="1" applyAlignment="1">
      <alignment horizontal="center" vertical="center"/>
    </xf>
    <xf numFmtId="0" fontId="71" fillId="0" borderId="0" xfId="2671" applyFont="1" applyAlignment="1">
      <alignment horizontal="right" vertical="center" wrapText="1"/>
    </xf>
    <xf numFmtId="0" fontId="96" fillId="0" borderId="0" xfId="2708" applyFont="1" applyAlignment="1">
      <alignment horizontal="right" vertical="center" wrapText="1"/>
    </xf>
    <xf numFmtId="0" fontId="93" fillId="0" borderId="0" xfId="2671" applyFont="1" applyAlignment="1">
      <alignment wrapText="1"/>
    </xf>
    <xf numFmtId="4" fontId="93" fillId="0" borderId="0" xfId="2682" applyNumberFormat="1" applyFont="1" applyAlignment="1">
      <alignment horizontal="right"/>
    </xf>
    <xf numFmtId="4" fontId="93" fillId="0" borderId="0" xfId="2675" applyNumberFormat="1" applyFont="1" applyAlignment="1">
      <alignment horizontal="right"/>
    </xf>
    <xf numFmtId="0" fontId="71" fillId="0" borderId="0" xfId="2671" applyFont="1" applyAlignment="1">
      <alignment wrapText="1"/>
    </xf>
    <xf numFmtId="4" fontId="71" fillId="0" borderId="0" xfId="2682" applyNumberFormat="1" applyFont="1" applyAlignment="1">
      <alignment horizontal="right"/>
    </xf>
    <xf numFmtId="4" fontId="71" fillId="0" borderId="0" xfId="2675" applyNumberFormat="1" applyFont="1" applyAlignment="1">
      <alignment horizontal="right"/>
    </xf>
    <xf numFmtId="0" fontId="71" fillId="0" borderId="0" xfId="2671" applyFont="1" applyAlignment="1">
      <alignment horizontal="left" wrapText="1"/>
    </xf>
    <xf numFmtId="0" fontId="93" fillId="0" borderId="0" xfId="2671" applyFont="1" applyAlignment="1">
      <alignment horizontal="left" wrapText="1"/>
    </xf>
    <xf numFmtId="0" fontId="71" fillId="0" borderId="0" xfId="2708" applyFont="1" applyAlignment="1">
      <alignment horizontal="left" wrapText="1"/>
    </xf>
    <xf numFmtId="4" fontId="71" fillId="0" borderId="0" xfId="2682" applyNumberFormat="1" applyFont="1" applyAlignment="1">
      <alignment horizontal="right" wrapText="1"/>
    </xf>
    <xf numFmtId="4" fontId="71" fillId="0" borderId="0" xfId="2675" applyNumberFormat="1" applyFont="1" applyAlignment="1">
      <alignment horizontal="right" wrapText="1"/>
    </xf>
    <xf numFmtId="0" fontId="71" fillId="0" borderId="0" xfId="0" applyFont="1" applyAlignment="1">
      <alignment horizontal="center" vertical="center" wrapText="1"/>
    </xf>
    <xf numFmtId="200" fontId="93" fillId="0" borderId="0" xfId="2692" applyNumberFormat="1" applyFont="1" applyFill="1" applyAlignment="1">
      <alignment horizontal="right" vertical="center"/>
    </xf>
    <xf numFmtId="0" fontId="93" fillId="0" borderId="0" xfId="2411" applyFont="1"/>
    <xf numFmtId="2" fontId="71" fillId="0" borderId="0" xfId="0" quotePrefix="1" applyNumberFormat="1" applyFont="1" applyAlignment="1">
      <alignment horizontal="left" vertical="center" wrapText="1"/>
    </xf>
    <xf numFmtId="43" fontId="71" fillId="0" borderId="0" xfId="2692" applyFont="1" applyFill="1" applyAlignment="1">
      <alignment horizontal="center" vertical="center" wrapText="1"/>
    </xf>
    <xf numFmtId="43" fontId="71" fillId="0" borderId="0" xfId="2692" applyFont="1" applyFill="1" applyAlignment="1">
      <alignment horizontal="right" vertical="center"/>
    </xf>
    <xf numFmtId="0" fontId="71" fillId="0" borderId="0" xfId="2411" applyFont="1"/>
    <xf numFmtId="0" fontId="93" fillId="0" borderId="0" xfId="2712" applyFont="1" applyAlignment="1">
      <alignment horizontal="left" vertical="center" wrapText="1"/>
    </xf>
    <xf numFmtId="0" fontId="93" fillId="0" borderId="0" xfId="2712" applyFont="1" applyAlignment="1">
      <alignment horizontal="center" vertical="center" wrapText="1"/>
    </xf>
    <xf numFmtId="43" fontId="93" fillId="0" borderId="0" xfId="2692" applyFont="1" applyFill="1" applyAlignment="1">
      <alignment horizontal="center" vertical="center" wrapText="1"/>
    </xf>
    <xf numFmtId="0" fontId="93" fillId="0" borderId="0" xfId="2411" applyFont="1" applyAlignment="1">
      <alignment vertical="center"/>
    </xf>
    <xf numFmtId="43" fontId="71" fillId="0" borderId="0" xfId="2411" applyNumberFormat="1" applyFont="1" applyAlignment="1">
      <alignment vertical="center"/>
    </xf>
    <xf numFmtId="0" fontId="71" fillId="0" borderId="0" xfId="2712" applyFont="1" applyAlignment="1">
      <alignment horizontal="left" vertical="center" wrapText="1"/>
    </xf>
    <xf numFmtId="0" fontId="71" fillId="0" borderId="0" xfId="2411" applyFont="1" applyAlignment="1">
      <alignment vertical="center"/>
    </xf>
    <xf numFmtId="43" fontId="71" fillId="0" borderId="0" xfId="2411" applyNumberFormat="1" applyFont="1" applyAlignment="1">
      <alignment horizontal="center" vertical="center"/>
    </xf>
    <xf numFmtId="0" fontId="71" fillId="0" borderId="0" xfId="2411" applyFont="1" applyAlignment="1">
      <alignment horizontal="center" vertical="center" wrapText="1"/>
    </xf>
    <xf numFmtId="0" fontId="71" fillId="0" borderId="0" xfId="2411" applyFont="1" applyAlignment="1">
      <alignment vertical="center" wrapText="1"/>
    </xf>
    <xf numFmtId="43" fontId="71" fillId="0" borderId="0" xfId="2692" applyFont="1" applyAlignment="1">
      <alignment horizontal="center" vertical="center" wrapText="1"/>
    </xf>
    <xf numFmtId="0" fontId="71" fillId="0" borderId="0" xfId="2411" quotePrefix="1" applyFont="1" applyAlignment="1">
      <alignment horizontal="left" vertical="center"/>
    </xf>
    <xf numFmtId="0" fontId="93" fillId="0" borderId="0" xfId="2411" quotePrefix="1" applyFont="1" applyAlignment="1">
      <alignment horizontal="left" vertical="center" wrapText="1"/>
    </xf>
    <xf numFmtId="0" fontId="93" fillId="0" borderId="0" xfId="2411" applyFont="1" applyAlignment="1">
      <alignment horizontal="center" vertical="center" wrapText="1"/>
    </xf>
    <xf numFmtId="0" fontId="71" fillId="0" borderId="0" xfId="2411" applyFont="1" applyAlignment="1">
      <alignment horizontal="center" vertical="center"/>
    </xf>
    <xf numFmtId="0" fontId="93" fillId="0" borderId="0" xfId="2411" applyFont="1" applyAlignment="1">
      <alignment horizontal="center" vertical="center"/>
    </xf>
    <xf numFmtId="0" fontId="71" fillId="0" borderId="0" xfId="2411" applyFont="1" applyAlignment="1">
      <alignment horizontal="center"/>
    </xf>
    <xf numFmtId="0" fontId="114" fillId="0" borderId="0" xfId="2664" applyFont="1" applyAlignment="1">
      <alignment horizontal="left"/>
    </xf>
    <xf numFmtId="0" fontId="33" fillId="0" borderId="0" xfId="2664" applyFont="1" applyAlignment="1">
      <alignment horizontal="right"/>
    </xf>
    <xf numFmtId="0" fontId="94" fillId="0" borderId="1" xfId="2664" applyFont="1" applyBorder="1"/>
    <xf numFmtId="0" fontId="33" fillId="0" borderId="0" xfId="2664" applyFont="1" applyAlignment="1">
      <alignment horizontal="center" vertical="center" wrapText="1"/>
    </xf>
    <xf numFmtId="0" fontId="114" fillId="0" borderId="0" xfId="2664" applyFont="1"/>
    <xf numFmtId="49" fontId="98" fillId="0" borderId="0" xfId="0" applyNumberFormat="1" applyFont="1" applyAlignment="1">
      <alignment horizontal="left" vertical="center" wrapText="1"/>
    </xf>
    <xf numFmtId="3" fontId="96" fillId="0" borderId="0" xfId="0" applyNumberFormat="1" applyFont="1" applyAlignment="1">
      <alignment horizontal="center" wrapText="1"/>
    </xf>
    <xf numFmtId="4" fontId="96" fillId="0" borderId="0" xfId="0" applyNumberFormat="1" applyFont="1" applyAlignment="1">
      <alignment horizontal="center" wrapText="1"/>
    </xf>
    <xf numFmtId="3" fontId="71" fillId="0" borderId="0" xfId="2665" applyNumberFormat="1" applyFont="1"/>
    <xf numFmtId="0" fontId="109" fillId="0" borderId="2" xfId="2713" applyFont="1" applyBorder="1"/>
    <xf numFmtId="0" fontId="109" fillId="0" borderId="0" xfId="2713" applyFont="1"/>
    <xf numFmtId="0" fontId="109" fillId="0" borderId="0" xfId="2713" applyFont="1" applyAlignment="1">
      <alignment horizontal="center"/>
    </xf>
    <xf numFmtId="199" fontId="96" fillId="0" borderId="0" xfId="2713" applyNumberFormat="1" applyFont="1" applyAlignment="1">
      <alignment horizontal="right"/>
    </xf>
    <xf numFmtId="199" fontId="96" fillId="0" borderId="0" xfId="2713" applyNumberFormat="1" applyFont="1" applyAlignment="1">
      <alignment horizontal="left" indent="1"/>
    </xf>
    <xf numFmtId="43" fontId="96" fillId="0" borderId="0" xfId="2713" applyNumberFormat="1" applyFont="1" applyAlignment="1">
      <alignment horizontal="right"/>
    </xf>
    <xf numFmtId="0" fontId="121" fillId="0" borderId="0" xfId="2714" applyFill="1"/>
    <xf numFmtId="3" fontId="71" fillId="0" borderId="0" xfId="2692" applyNumberFormat="1" applyFont="1" applyFill="1" applyBorder="1" applyAlignment="1">
      <alignment horizontal="right" vertical="center"/>
    </xf>
    <xf numFmtId="3" fontId="96" fillId="0" borderId="0" xfId="2692" applyNumberFormat="1" applyFont="1" applyAlignment="1">
      <alignment horizontal="right" vertical="center"/>
    </xf>
    <xf numFmtId="41" fontId="71" fillId="0" borderId="0" xfId="2692" applyNumberFormat="1" applyFont="1" applyFill="1" applyBorder="1" applyAlignment="1">
      <alignment horizontal="right"/>
    </xf>
    <xf numFmtId="4" fontId="71" fillId="0" borderId="0" xfId="2692" applyNumberFormat="1" applyFont="1" applyFill="1" applyBorder="1" applyAlignment="1">
      <alignment horizontal="right"/>
    </xf>
    <xf numFmtId="3" fontId="71" fillId="0" borderId="0" xfId="2692" applyNumberFormat="1" applyFont="1" applyFill="1" applyBorder="1" applyAlignment="1">
      <alignment horizontal="right"/>
    </xf>
    <xf numFmtId="3" fontId="96" fillId="0" borderId="0" xfId="2692" applyNumberFormat="1" applyFont="1" applyAlignment="1">
      <alignment horizontal="right"/>
    </xf>
    <xf numFmtId="4" fontId="96" fillId="0" borderId="0" xfId="2692" applyNumberFormat="1" applyFont="1" applyAlignment="1">
      <alignment horizontal="right"/>
    </xf>
    <xf numFmtId="3" fontId="98" fillId="0" borderId="0" xfId="2692" applyNumberFormat="1" applyFont="1" applyAlignment="1">
      <alignment horizontal="right"/>
    </xf>
    <xf numFmtId="4" fontId="98" fillId="0" borderId="0" xfId="2692" applyNumberFormat="1" applyFont="1" applyAlignment="1">
      <alignment horizontal="right"/>
    </xf>
    <xf numFmtId="4" fontId="93" fillId="0" borderId="0" xfId="2326" applyNumberFormat="1" applyFont="1"/>
    <xf numFmtId="2" fontId="71" fillId="0" borderId="0" xfId="2715" applyNumberFormat="1" applyFont="1"/>
    <xf numFmtId="4" fontId="33" fillId="0" borderId="0" xfId="2682" applyNumberFormat="1" applyFont="1"/>
    <xf numFmtId="43" fontId="33" fillId="0" borderId="0" xfId="2683" applyNumberFormat="1" applyFont="1"/>
    <xf numFmtId="0" fontId="71" fillId="0" borderId="1" xfId="2663" applyFont="1" applyBorder="1"/>
    <xf numFmtId="0" fontId="94" fillId="0" borderId="0" xfId="2663" applyFont="1" applyAlignment="1">
      <alignment horizontal="right"/>
    </xf>
    <xf numFmtId="164" fontId="93" fillId="0" borderId="0" xfId="2692" applyNumberFormat="1" applyFont="1" applyFill="1" applyAlignment="1">
      <alignment horizontal="right" vertical="center"/>
    </xf>
    <xf numFmtId="199" fontId="71" fillId="0" borderId="0" xfId="2692" applyNumberFormat="1" applyFont="1" applyAlignment="1">
      <alignment horizontal="center" vertical="center" wrapText="1"/>
    </xf>
    <xf numFmtId="43" fontId="71" fillId="0" borderId="0" xfId="2692" applyFont="1" applyFill="1" applyAlignment="1">
      <alignment vertical="center"/>
    </xf>
    <xf numFmtId="164" fontId="71" fillId="0" borderId="0" xfId="2692" applyNumberFormat="1" applyFont="1" applyFill="1" applyAlignment="1">
      <alignment vertical="center"/>
    </xf>
    <xf numFmtId="199" fontId="71" fillId="0" borderId="0" xfId="2692" applyNumberFormat="1" applyFont="1" applyFill="1" applyAlignment="1">
      <alignment horizontal="center" vertical="center" wrapText="1"/>
    </xf>
    <xf numFmtId="43" fontId="93" fillId="0" borderId="0" xfId="2692" applyFont="1" applyFill="1" applyAlignment="1">
      <alignment vertical="center"/>
    </xf>
    <xf numFmtId="3" fontId="71" fillId="0" borderId="0" xfId="2692" applyNumberFormat="1" applyFont="1" applyFill="1" applyAlignment="1">
      <alignment vertical="center"/>
    </xf>
    <xf numFmtId="3" fontId="93" fillId="0" borderId="0" xfId="2692" applyNumberFormat="1" applyFont="1" applyFill="1" applyAlignment="1">
      <alignment vertical="center"/>
    </xf>
    <xf numFmtId="164" fontId="93" fillId="0" borderId="0" xfId="2692" applyNumberFormat="1" applyFont="1" applyFill="1" applyAlignment="1">
      <alignment vertical="center"/>
    </xf>
    <xf numFmtId="164" fontId="93" fillId="0" borderId="0" xfId="2692" applyNumberFormat="1" applyFont="1" applyFill="1" applyAlignment="1">
      <alignment horizontal="center" vertical="center" wrapText="1"/>
    </xf>
    <xf numFmtId="43" fontId="71" fillId="0" borderId="0" xfId="2692" applyFont="1" applyAlignment="1">
      <alignment vertical="center"/>
    </xf>
    <xf numFmtId="3" fontId="71" fillId="0" borderId="0" xfId="2692" applyNumberFormat="1" applyFont="1" applyAlignment="1">
      <alignment vertical="center"/>
    </xf>
    <xf numFmtId="164" fontId="71" fillId="0" borderId="0" xfId="2692" applyNumberFormat="1" applyFont="1" applyAlignment="1">
      <alignment vertical="center"/>
    </xf>
    <xf numFmtId="199" fontId="71" fillId="0" borderId="0" xfId="2692" applyNumberFormat="1" applyFont="1" applyFill="1" applyAlignment="1">
      <alignment vertical="center"/>
    </xf>
    <xf numFmtId="199" fontId="71" fillId="0" borderId="0" xfId="2411" applyNumberFormat="1" applyFont="1"/>
    <xf numFmtId="199" fontId="71" fillId="0" borderId="0" xfId="2692" applyNumberFormat="1" applyFont="1" applyAlignment="1">
      <alignment vertical="center"/>
    </xf>
    <xf numFmtId="199" fontId="71" fillId="0" borderId="0" xfId="2692" applyNumberFormat="1" applyFont="1" applyFill="1" applyAlignment="1">
      <alignment horizontal="center" vertical="center"/>
    </xf>
    <xf numFmtId="43" fontId="93" fillId="0" borderId="0" xfId="2692" applyFont="1" applyAlignment="1">
      <alignment horizontal="center" vertical="center" wrapText="1"/>
    </xf>
    <xf numFmtId="199" fontId="93" fillId="0" borderId="0" xfId="2692" applyNumberFormat="1" applyFont="1" applyAlignment="1">
      <alignment vertical="center"/>
    </xf>
    <xf numFmtId="3" fontId="93" fillId="0" borderId="0" xfId="2692" applyNumberFormat="1" applyFont="1" applyAlignment="1">
      <alignment vertical="center"/>
    </xf>
    <xf numFmtId="164" fontId="93" fillId="0" borderId="0" xfId="2692" applyNumberFormat="1" applyFont="1" applyAlignment="1">
      <alignment vertical="center"/>
    </xf>
    <xf numFmtId="43" fontId="71" fillId="0" borderId="0" xfId="2692" applyFont="1" applyAlignment="1">
      <alignment horizontal="center" vertical="center"/>
    </xf>
    <xf numFmtId="199" fontId="71" fillId="0" borderId="0" xfId="2692" applyNumberFormat="1" applyFont="1" applyAlignment="1">
      <alignment horizontal="center" vertical="center"/>
    </xf>
    <xf numFmtId="43" fontId="93" fillId="0" borderId="0" xfId="2692" applyFont="1" applyAlignment="1">
      <alignment horizontal="center" vertical="center"/>
    </xf>
    <xf numFmtId="199" fontId="93" fillId="0" borderId="0" xfId="2692" applyNumberFormat="1" applyFont="1" applyAlignment="1">
      <alignment horizontal="center" vertical="center"/>
    </xf>
    <xf numFmtId="164" fontId="93" fillId="0" borderId="0" xfId="2692" applyNumberFormat="1" applyFont="1" applyAlignment="1">
      <alignment horizontal="center" vertical="center"/>
    </xf>
    <xf numFmtId="0" fontId="93" fillId="0" borderId="0" xfId="2411" quotePrefix="1" applyFont="1" applyAlignment="1">
      <alignment horizontal="left" vertical="center"/>
    </xf>
    <xf numFmtId="199" fontId="71" fillId="0" borderId="0" xfId="2692" applyNumberFormat="1" applyFont="1" applyAlignment="1">
      <alignment horizontal="right" vertical="center"/>
    </xf>
    <xf numFmtId="3" fontId="71" fillId="0" borderId="0" xfId="2411" applyNumberFormat="1" applyFont="1"/>
    <xf numFmtId="164" fontId="71" fillId="0" borderId="0" xfId="2411" applyNumberFormat="1" applyFont="1"/>
    <xf numFmtId="0" fontId="123" fillId="0" borderId="0" xfId="2663" applyFont="1"/>
    <xf numFmtId="0" fontId="123" fillId="0" borderId="0" xfId="2715" applyFont="1"/>
    <xf numFmtId="0" fontId="96" fillId="0" borderId="0" xfId="2664" applyFont="1" applyAlignment="1">
      <alignment horizontal="center" vertical="center" wrapText="1"/>
    </xf>
    <xf numFmtId="0" fontId="33" fillId="0" borderId="0" xfId="2671" applyFont="1" applyAlignment="1">
      <alignment horizontal="center"/>
    </xf>
    <xf numFmtId="0" fontId="94" fillId="0" borderId="0" xfId="2664" applyFont="1" applyAlignment="1">
      <alignment horizontal="right" vertical="center"/>
    </xf>
    <xf numFmtId="205" fontId="71" fillId="0" borderId="0" xfId="2228" applyNumberFormat="1" applyFont="1" applyBorder="1" applyAlignment="1"/>
    <xf numFmtId="205" fontId="93" fillId="0" borderId="0" xfId="2228" applyNumberFormat="1" applyFont="1" applyBorder="1" applyAlignment="1">
      <alignment horizontal="right" indent="1"/>
    </xf>
    <xf numFmtId="199" fontId="93" fillId="0" borderId="0" xfId="2411" applyNumberFormat="1" applyFont="1"/>
    <xf numFmtId="3" fontId="93" fillId="0" borderId="0" xfId="2411" applyNumberFormat="1" applyFont="1"/>
    <xf numFmtId="0" fontId="123" fillId="0" borderId="0" xfId="2664" applyFont="1" applyAlignment="1">
      <alignment horizontal="center"/>
    </xf>
    <xf numFmtId="199" fontId="71" fillId="0" borderId="0" xfId="2692" applyNumberFormat="1" applyFont="1" applyBorder="1" applyAlignment="1">
      <alignment horizontal="right"/>
    </xf>
    <xf numFmtId="199" fontId="71" fillId="0" borderId="0" xfId="2692" applyNumberFormat="1" applyFont="1" applyFill="1" applyBorder="1" applyAlignment="1">
      <alignment horizontal="right"/>
    </xf>
    <xf numFmtId="199" fontId="93" fillId="0" borderId="0" xfId="2692" applyNumberFormat="1" applyFont="1" applyFill="1" applyBorder="1" applyAlignment="1">
      <alignment horizontal="right"/>
    </xf>
    <xf numFmtId="199" fontId="93" fillId="0" borderId="0" xfId="2692" applyNumberFormat="1" applyFont="1" applyBorder="1" applyAlignment="1">
      <alignment horizontal="right"/>
    </xf>
    <xf numFmtId="0" fontId="123" fillId="0" borderId="0" xfId="2664" applyFont="1"/>
    <xf numFmtId="0" fontId="71" fillId="0" borderId="19" xfId="1" applyFont="1" applyBorder="1" applyAlignment="1">
      <alignment horizontal="center" vertical="center" wrapText="1"/>
    </xf>
    <xf numFmtId="204" fontId="96" fillId="0" borderId="0" xfId="2410" applyNumberFormat="1" applyFont="1" applyAlignment="1">
      <alignment horizontal="left" indent="1"/>
    </xf>
    <xf numFmtId="204" fontId="96" fillId="0" borderId="0" xfId="2410" applyNumberFormat="1" applyFont="1"/>
    <xf numFmtId="4" fontId="96" fillId="0" borderId="0" xfId="2410" applyNumberFormat="1" applyFont="1" applyAlignment="1">
      <alignment horizontal="left" indent="1"/>
    </xf>
    <xf numFmtId="0" fontId="95" fillId="0" borderId="0" xfId="2663" applyFont="1" applyAlignment="1">
      <alignment horizontal="center"/>
    </xf>
    <xf numFmtId="4" fontId="93" fillId="0" borderId="0" xfId="0" applyNumberFormat="1" applyFont="1"/>
    <xf numFmtId="4" fontId="71" fillId="0" borderId="0" xfId="0" applyNumberFormat="1" applyFont="1"/>
    <xf numFmtId="0" fontId="114" fillId="0" borderId="0" xfId="2683" applyFont="1"/>
    <xf numFmtId="0" fontId="93" fillId="0" borderId="0" xfId="2718" applyFont="1"/>
    <xf numFmtId="0" fontId="93" fillId="0" borderId="0" xfId="2719" applyFont="1"/>
    <xf numFmtId="43" fontId="93" fillId="0" borderId="0" xfId="0" applyNumberFormat="1" applyFont="1"/>
    <xf numFmtId="199" fontId="71" fillId="0" borderId="0" xfId="2246" applyNumberFormat="1" applyFont="1" applyFill="1" applyBorder="1" applyAlignment="1">
      <alignment horizontal="center" vertical="center" wrapText="1"/>
    </xf>
    <xf numFmtId="199" fontId="130" fillId="0" borderId="0" xfId="0" applyNumberFormat="1" applyFont="1" applyAlignment="1">
      <alignment horizontal="left"/>
    </xf>
    <xf numFmtId="0" fontId="129" fillId="0" borderId="0" xfId="0" applyFont="1"/>
    <xf numFmtId="199" fontId="71" fillId="0" borderId="0" xfId="0" applyNumberFormat="1" applyFont="1" applyAlignment="1">
      <alignment horizontal="right"/>
    </xf>
    <xf numFmtId="2" fontId="93" fillId="0" borderId="0" xfId="2664" applyNumberFormat="1" applyFont="1" applyAlignment="1">
      <alignment horizontal="center" vertical="center"/>
    </xf>
    <xf numFmtId="2" fontId="71" fillId="0" borderId="0" xfId="2664" applyNumberFormat="1" applyFont="1" applyAlignment="1">
      <alignment horizontal="center" vertical="center"/>
    </xf>
    <xf numFmtId="0" fontId="95" fillId="0" borderId="0" xfId="2682" applyFont="1" applyAlignment="1">
      <alignment vertical="center" wrapText="1"/>
    </xf>
    <xf numFmtId="199" fontId="96" fillId="0" borderId="0" xfId="2692" applyNumberFormat="1" applyFont="1" applyBorder="1"/>
    <xf numFmtId="3" fontId="71" fillId="0" borderId="0" xfId="2664" applyNumberFormat="1" applyFont="1" applyAlignment="1">
      <alignment vertical="center"/>
    </xf>
    <xf numFmtId="3" fontId="71" fillId="0" borderId="0" xfId="1" applyNumberFormat="1" applyFont="1" applyAlignment="1">
      <alignment vertical="center" wrapText="1"/>
    </xf>
    <xf numFmtId="4" fontId="71" fillId="0" borderId="0" xfId="2664" applyNumberFormat="1" applyFont="1" applyAlignment="1">
      <alignment vertical="center"/>
    </xf>
    <xf numFmtId="0" fontId="71" fillId="0" borderId="19" xfId="2663" applyFont="1" applyBorder="1"/>
    <xf numFmtId="0" fontId="71" fillId="0" borderId="19" xfId="2663" applyFont="1" applyBorder="1" applyAlignment="1">
      <alignment horizontal="center" vertical="center"/>
    </xf>
    <xf numFmtId="199" fontId="71" fillId="0" borderId="0" xfId="2411" applyNumberFormat="1" applyFont="1" applyAlignment="1">
      <alignment vertical="center"/>
    </xf>
    <xf numFmtId="43" fontId="71" fillId="0" borderId="0" xfId="2411" applyNumberFormat="1" applyFont="1"/>
    <xf numFmtId="43" fontId="93" fillId="0" borderId="0" xfId="2411" applyNumberFormat="1" applyFont="1"/>
    <xf numFmtId="202" fontId="71" fillId="0" borderId="0" xfId="2411" applyNumberFormat="1" applyFont="1"/>
    <xf numFmtId="164" fontId="93" fillId="0" borderId="0" xfId="2411" applyNumberFormat="1" applyFont="1"/>
    <xf numFmtId="3" fontId="96" fillId="0" borderId="0" xfId="2692" applyNumberFormat="1" applyFont="1" applyFill="1" applyAlignment="1">
      <alignment horizontal="right"/>
    </xf>
    <xf numFmtId="43" fontId="96" fillId="0" borderId="0" xfId="2692" applyFont="1" applyFill="1" applyAlignment="1">
      <alignment horizontal="right"/>
    </xf>
    <xf numFmtId="4" fontId="96" fillId="0" borderId="0" xfId="2692" applyNumberFormat="1" applyFont="1" applyFill="1" applyAlignment="1">
      <alignment horizontal="right"/>
    </xf>
    <xf numFmtId="4" fontId="96" fillId="0" borderId="0" xfId="2692" applyNumberFormat="1" applyFont="1" applyFill="1" applyAlignment="1">
      <alignment horizontal="right" vertical="center"/>
    </xf>
    <xf numFmtId="43" fontId="109" fillId="0" borderId="0" xfId="2692" applyFont="1" applyFill="1" applyBorder="1"/>
    <xf numFmtId="43" fontId="96" fillId="0" borderId="0" xfId="2692" applyFont="1" applyFill="1"/>
    <xf numFmtId="3" fontId="96" fillId="0" borderId="0" xfId="0" applyNumberFormat="1" applyFont="1"/>
    <xf numFmtId="0" fontId="95" fillId="0" borderId="0" xfId="0" applyFont="1" applyAlignment="1">
      <alignment vertical="center"/>
    </xf>
    <xf numFmtId="0" fontId="71" fillId="0" borderId="2" xfId="2666" applyFont="1" applyBorder="1" applyAlignment="1">
      <alignment horizontal="center"/>
    </xf>
    <xf numFmtId="0" fontId="95" fillId="0" borderId="1" xfId="0" applyFont="1" applyBorder="1" applyAlignment="1">
      <alignment vertical="center"/>
    </xf>
    <xf numFmtId="43" fontId="93" fillId="0" borderId="0" xfId="2692" applyFont="1" applyFill="1" applyBorder="1" applyAlignment="1">
      <alignment horizontal="center" vertical="center" wrapText="1"/>
    </xf>
    <xf numFmtId="0" fontId="93" fillId="0" borderId="1" xfId="2663" applyFont="1" applyBorder="1" applyAlignment="1">
      <alignment horizontal="center" vertical="center"/>
    </xf>
    <xf numFmtId="0" fontId="93" fillId="0" borderId="1" xfId="2663" applyFont="1" applyBorder="1" applyAlignment="1">
      <alignment horizontal="center" vertical="center" wrapText="1"/>
    </xf>
    <xf numFmtId="43" fontId="93" fillId="0" borderId="1" xfId="2692" applyFont="1" applyFill="1" applyBorder="1" applyAlignment="1">
      <alignment horizontal="center" vertical="center" wrapText="1"/>
    </xf>
    <xf numFmtId="0" fontId="93" fillId="0" borderId="2" xfId="2663" applyFont="1" applyBorder="1" applyAlignment="1">
      <alignment horizontal="center" vertical="center"/>
    </xf>
    <xf numFmtId="0" fontId="93" fillId="0" borderId="0" xfId="0" applyFont="1" applyAlignment="1">
      <alignment horizontal="center" vertical="center" wrapText="1"/>
    </xf>
    <xf numFmtId="0" fontId="93" fillId="0" borderId="0" xfId="0" applyFont="1" applyAlignment="1">
      <alignment wrapText="1"/>
    </xf>
    <xf numFmtId="199" fontId="71" fillId="0" borderId="0" xfId="2692" applyNumberFormat="1" applyFont="1" applyFill="1" applyBorder="1" applyAlignment="1">
      <alignment horizontal="center" vertical="center" wrapText="1"/>
    </xf>
    <xf numFmtId="43" fontId="71" fillId="0" borderId="0" xfId="2692" applyFont="1" applyFill="1" applyBorder="1" applyAlignment="1">
      <alignment horizontal="center" vertical="center" wrapText="1"/>
    </xf>
    <xf numFmtId="43" fontId="130" fillId="0" borderId="0" xfId="2692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vertical="center" wrapText="1"/>
    </xf>
    <xf numFmtId="43" fontId="71" fillId="0" borderId="0" xfId="2246" applyFont="1" applyFill="1" applyBorder="1" applyAlignment="1">
      <alignment horizontal="center" vertical="center" wrapText="1"/>
    </xf>
    <xf numFmtId="43" fontId="130" fillId="0" borderId="0" xfId="2246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vertical="center" wrapText="1" indent="2"/>
    </xf>
    <xf numFmtId="2" fontId="71" fillId="0" borderId="0" xfId="0" quotePrefix="1" applyNumberFormat="1" applyFont="1" applyAlignment="1">
      <alignment horizontal="left" vertical="center" wrapText="1" indent="2"/>
    </xf>
    <xf numFmtId="43" fontId="71" fillId="0" borderId="0" xfId="2411" applyNumberFormat="1" applyFont="1" applyAlignment="1">
      <alignment horizontal="center" vertical="center" wrapText="1"/>
    </xf>
    <xf numFmtId="0" fontId="71" fillId="0" borderId="0" xfId="0" applyFont="1" applyAlignment="1">
      <alignment horizontal="left" wrapText="1" indent="2"/>
    </xf>
    <xf numFmtId="43" fontId="96" fillId="0" borderId="0" xfId="2692" applyFont="1" applyFill="1" applyBorder="1" applyAlignment="1">
      <alignment horizontal="center" vertical="center" wrapText="1"/>
    </xf>
    <xf numFmtId="43" fontId="98" fillId="0" borderId="0" xfId="2692" applyFont="1" applyFill="1" applyBorder="1" applyAlignment="1">
      <alignment horizontal="center" vertical="center" wrapText="1"/>
    </xf>
    <xf numFmtId="43" fontId="129" fillId="0" borderId="0" xfId="2692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indent="2"/>
    </xf>
    <xf numFmtId="49" fontId="96" fillId="0" borderId="0" xfId="0" applyNumberFormat="1" applyFont="1" applyAlignment="1">
      <alignment horizontal="left" wrapText="1" indent="2"/>
    </xf>
    <xf numFmtId="0" fontId="71" fillId="0" borderId="0" xfId="0" applyFont="1" applyAlignment="1">
      <alignment horizontal="left" wrapText="1" indent="1"/>
    </xf>
    <xf numFmtId="199" fontId="93" fillId="0" borderId="0" xfId="2692" applyNumberFormat="1" applyFont="1" applyFill="1" applyBorder="1" applyAlignment="1">
      <alignment horizontal="center" vertical="center" wrapText="1"/>
    </xf>
    <xf numFmtId="43" fontId="98" fillId="0" borderId="0" xfId="2692" applyFont="1" applyFill="1" applyBorder="1" applyAlignment="1">
      <alignment vertical="center" wrapText="1"/>
    </xf>
    <xf numFmtId="0" fontId="71" fillId="0" borderId="0" xfId="0" applyFont="1" applyAlignment="1">
      <alignment vertical="center" wrapText="1"/>
    </xf>
    <xf numFmtId="43" fontId="96" fillId="0" borderId="0" xfId="2692" applyFont="1" applyFill="1" applyBorder="1" applyAlignment="1">
      <alignment vertical="center" wrapText="1"/>
    </xf>
    <xf numFmtId="199" fontId="96" fillId="0" borderId="0" xfId="2692" applyNumberFormat="1" applyFont="1" applyFill="1" applyBorder="1" applyAlignment="1">
      <alignment horizontal="center" vertical="center" wrapText="1"/>
    </xf>
    <xf numFmtId="199" fontId="71" fillId="0" borderId="0" xfId="2218" applyNumberFormat="1" applyFont="1" applyFill="1" applyBorder="1" applyAlignment="1">
      <alignment horizontal="left" indent="1"/>
    </xf>
    <xf numFmtId="0" fontId="71" fillId="0" borderId="0" xfId="0" quotePrefix="1" applyFont="1" applyAlignment="1">
      <alignment horizontal="center" vertical="center" wrapText="1"/>
    </xf>
    <xf numFmtId="3" fontId="93" fillId="0" borderId="0" xfId="0" applyNumberFormat="1" applyFont="1" applyAlignment="1">
      <alignment horizontal="center" vertical="center" wrapText="1"/>
    </xf>
    <xf numFmtId="199" fontId="93" fillId="0" borderId="0" xfId="2246" applyNumberFormat="1" applyFont="1" applyFill="1" applyBorder="1" applyAlignment="1">
      <alignment horizontal="center" vertical="center" wrapText="1"/>
    </xf>
    <xf numFmtId="43" fontId="129" fillId="0" borderId="0" xfId="2246" applyFont="1" applyFill="1" applyBorder="1" applyAlignment="1">
      <alignment horizontal="center" vertical="center" wrapText="1"/>
    </xf>
    <xf numFmtId="3" fontId="71" fillId="0" borderId="0" xfId="0" applyNumberFormat="1" applyFont="1" applyAlignment="1">
      <alignment horizontal="center" vertical="center" wrapText="1"/>
    </xf>
    <xf numFmtId="199" fontId="71" fillId="0" borderId="0" xfId="0" applyNumberFormat="1" applyFont="1" applyAlignment="1">
      <alignment horizontal="center"/>
    </xf>
    <xf numFmtId="0" fontId="93" fillId="0" borderId="0" xfId="0" applyFont="1" applyAlignment="1">
      <alignment horizontal="center" wrapText="1"/>
    </xf>
    <xf numFmtId="0" fontId="71" fillId="0" borderId="0" xfId="0" applyFont="1" applyAlignment="1">
      <alignment horizontal="center" wrapText="1"/>
    </xf>
    <xf numFmtId="201" fontId="130" fillId="0" borderId="0" xfId="2246" applyNumberFormat="1" applyFont="1" applyFill="1" applyBorder="1" applyAlignment="1">
      <alignment horizontal="center" vertical="center" wrapText="1"/>
    </xf>
    <xf numFmtId="43" fontId="96" fillId="0" borderId="0" xfId="2246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wrapText="1"/>
    </xf>
    <xf numFmtId="199" fontId="98" fillId="0" borderId="0" xfId="2246" applyNumberFormat="1" applyFont="1" applyFill="1" applyBorder="1" applyAlignment="1">
      <alignment horizontal="center" vertical="center" wrapText="1"/>
    </xf>
    <xf numFmtId="0" fontId="94" fillId="0" borderId="0" xfId="0" applyFont="1"/>
    <xf numFmtId="0" fontId="94" fillId="0" borderId="0" xfId="0" applyFont="1" applyAlignment="1">
      <alignment horizontal="center" vertical="center" wrapText="1"/>
    </xf>
    <xf numFmtId="43" fontId="93" fillId="0" borderId="0" xfId="2246" applyFont="1" applyFill="1" applyBorder="1" applyAlignment="1">
      <alignment horizontal="center" vertical="center" wrapText="1"/>
    </xf>
    <xf numFmtId="0" fontId="96" fillId="0" borderId="0" xfId="0" applyFont="1" applyAlignment="1">
      <alignment horizontal="left" indent="2"/>
    </xf>
    <xf numFmtId="0" fontId="98" fillId="0" borderId="0" xfId="0" applyFont="1" applyAlignment="1">
      <alignment horizontal="center" vertical="center" wrapText="1"/>
    </xf>
    <xf numFmtId="0" fontId="129" fillId="0" borderId="0" xfId="0" applyFont="1" applyAlignment="1">
      <alignment horizontal="center" vertical="center" wrapText="1"/>
    </xf>
    <xf numFmtId="199" fontId="129" fillId="0" borderId="0" xfId="2246" applyNumberFormat="1" applyFont="1" applyFill="1" applyBorder="1" applyAlignment="1">
      <alignment horizontal="center" vertical="center" wrapText="1"/>
    </xf>
    <xf numFmtId="43" fontId="98" fillId="0" borderId="0" xfId="2246" applyFont="1" applyFill="1" applyBorder="1" applyAlignment="1">
      <alignment horizontal="center" vertical="center" wrapText="1"/>
    </xf>
    <xf numFmtId="4" fontId="71" fillId="0" borderId="0" xfId="2326" applyNumberFormat="1" applyFont="1" applyAlignment="1">
      <alignment horizontal="right" wrapText="1"/>
    </xf>
    <xf numFmtId="0" fontId="71" fillId="0" borderId="3" xfId="2666" applyFont="1" applyBorder="1" applyAlignment="1">
      <alignment horizontal="center" vertical="center"/>
    </xf>
    <xf numFmtId="199" fontId="93" fillId="0" borderId="0" xfId="2692" applyNumberFormat="1" applyFont="1" applyFill="1" applyAlignment="1">
      <alignment horizontal="center"/>
    </xf>
    <xf numFmtId="199" fontId="71" fillId="0" borderId="0" xfId="2692" applyNumberFormat="1" applyFont="1" applyFill="1" applyAlignment="1">
      <alignment horizontal="right"/>
    </xf>
    <xf numFmtId="199" fontId="93" fillId="0" borderId="0" xfId="2692" applyNumberFormat="1" applyFont="1" applyFill="1" applyAlignment="1">
      <alignment horizontal="right"/>
    </xf>
    <xf numFmtId="43" fontId="71" fillId="0" borderId="0" xfId="2685" applyNumberFormat="1" applyFont="1"/>
    <xf numFmtId="0" fontId="71" fillId="0" borderId="19" xfId="2683" applyFont="1" applyBorder="1"/>
    <xf numFmtId="0" fontId="71" fillId="0" borderId="19" xfId="2666" applyFont="1" applyBorder="1" applyAlignment="1">
      <alignment horizontal="center" vertical="center"/>
    </xf>
    <xf numFmtId="0" fontId="96" fillId="0" borderId="19" xfId="0" applyFont="1" applyBorder="1"/>
    <xf numFmtId="199" fontId="93" fillId="0" borderId="0" xfId="2692" applyNumberFormat="1" applyFont="1" applyBorder="1" applyAlignment="1">
      <alignment horizontal="right" indent="1"/>
    </xf>
    <xf numFmtId="43" fontId="93" fillId="0" borderId="0" xfId="2692" applyFont="1" applyBorder="1" applyAlignment="1">
      <alignment horizontal="right" indent="1"/>
    </xf>
    <xf numFmtId="43" fontId="96" fillId="0" borderId="0" xfId="0" applyNumberFormat="1" applyFont="1"/>
    <xf numFmtId="199" fontId="71" fillId="0" borderId="0" xfId="2692" applyNumberFormat="1" applyFont="1" applyBorder="1" applyAlignment="1">
      <alignment horizontal="right" indent="1"/>
    </xf>
    <xf numFmtId="43" fontId="71" fillId="0" borderId="0" xfId="2692" applyFont="1" applyBorder="1" applyAlignment="1">
      <alignment horizontal="right" indent="1"/>
    </xf>
    <xf numFmtId="199" fontId="96" fillId="0" borderId="0" xfId="0" applyNumberFormat="1" applyFont="1"/>
    <xf numFmtId="199" fontId="71" fillId="0" borderId="0" xfId="2692" applyNumberFormat="1" applyFont="1" applyBorder="1" applyAlignment="1">
      <alignment horizontal="center"/>
    </xf>
    <xf numFmtId="43" fontId="71" fillId="0" borderId="0" xfId="2692" applyFont="1" applyBorder="1" applyAlignment="1">
      <alignment horizontal="center"/>
    </xf>
    <xf numFmtId="0" fontId="131" fillId="0" borderId="0" xfId="0" applyFont="1" applyAlignment="1">
      <alignment vertical="center"/>
    </xf>
    <xf numFmtId="199" fontId="98" fillId="0" borderId="0" xfId="0" applyNumberFormat="1" applyFont="1" applyAlignment="1">
      <alignment horizontal="right"/>
    </xf>
    <xf numFmtId="199" fontId="98" fillId="0" borderId="0" xfId="2692" applyNumberFormat="1" applyFont="1" applyAlignment="1">
      <alignment horizontal="right"/>
    </xf>
    <xf numFmtId="2" fontId="93" fillId="0" borderId="0" xfId="2673" applyNumberFormat="1" applyFont="1" applyAlignment="1">
      <alignment horizontal="right"/>
    </xf>
    <xf numFmtId="199" fontId="71" fillId="0" borderId="0" xfId="2673" applyNumberFormat="1" applyFont="1" applyAlignment="1">
      <alignment horizontal="right"/>
    </xf>
    <xf numFmtId="199" fontId="96" fillId="0" borderId="0" xfId="0" applyNumberFormat="1" applyFont="1" applyAlignment="1">
      <alignment horizontal="right"/>
    </xf>
    <xf numFmtId="2" fontId="71" fillId="0" borderId="0" xfId="2673" applyNumberFormat="1" applyFont="1" applyAlignment="1">
      <alignment horizontal="right"/>
    </xf>
    <xf numFmtId="0" fontId="93" fillId="0" borderId="6" xfId="2326" applyFont="1" applyBorder="1" applyAlignment="1">
      <alignment horizontal="left"/>
    </xf>
    <xf numFmtId="199" fontId="71" fillId="0" borderId="0" xfId="2692" applyNumberFormat="1" applyFont="1" applyAlignment="1">
      <alignment horizontal="right" indent="1"/>
    </xf>
    <xf numFmtId="199" fontId="93" fillId="0" borderId="0" xfId="2692" applyNumberFormat="1" applyFont="1" applyAlignment="1">
      <alignment horizontal="right" indent="1"/>
    </xf>
    <xf numFmtId="4" fontId="71" fillId="0" borderId="0" xfId="1" applyNumberFormat="1" applyFont="1" applyAlignment="1">
      <alignment vertical="center" wrapText="1"/>
    </xf>
    <xf numFmtId="0" fontId="93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95" fillId="0" borderId="0" xfId="0" applyFont="1" applyAlignment="1">
      <alignment horizontal="center" vertical="center"/>
    </xf>
    <xf numFmtId="0" fontId="129" fillId="0" borderId="9" xfId="2663" applyFont="1" applyBorder="1" applyAlignment="1">
      <alignment horizontal="center" vertical="center" wrapText="1"/>
    </xf>
    <xf numFmtId="0" fontId="129" fillId="0" borderId="17" xfId="2663" applyFont="1" applyBorder="1" applyAlignment="1">
      <alignment horizontal="center" vertical="center" wrapText="1"/>
    </xf>
    <xf numFmtId="0" fontId="93" fillId="0" borderId="2" xfId="0" applyFont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3" fillId="0" borderId="2" xfId="0" applyFont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93" fillId="0" borderId="2" xfId="0" applyFont="1" applyBorder="1" applyAlignment="1" applyProtection="1">
      <alignment horizontal="center" vertical="center" wrapText="1"/>
      <protection locked="0"/>
    </xf>
    <xf numFmtId="0" fontId="93" fillId="0" borderId="1" xfId="0" applyFont="1" applyBorder="1" applyAlignment="1" applyProtection="1">
      <alignment horizontal="center" vertical="center" wrapText="1"/>
      <protection locked="0"/>
    </xf>
    <xf numFmtId="0" fontId="93" fillId="0" borderId="2" xfId="2663" applyFont="1" applyBorder="1" applyAlignment="1">
      <alignment horizontal="center" vertical="center"/>
    </xf>
    <xf numFmtId="0" fontId="93" fillId="0" borderId="3" xfId="2663" applyFont="1" applyBorder="1" applyAlignment="1">
      <alignment horizontal="center" vertical="center"/>
    </xf>
    <xf numFmtId="43" fontId="93" fillId="0" borderId="3" xfId="2692" applyFont="1" applyFill="1" applyBorder="1" applyAlignment="1">
      <alignment horizontal="center"/>
    </xf>
    <xf numFmtId="43" fontId="93" fillId="0" borderId="2" xfId="2692" applyFont="1" applyFill="1" applyBorder="1" applyAlignment="1">
      <alignment horizontal="center" vertical="center" wrapText="1"/>
    </xf>
    <xf numFmtId="43" fontId="93" fillId="0" borderId="1" xfId="2692" applyFont="1" applyFill="1" applyBorder="1" applyAlignment="1">
      <alignment horizontal="center" vertical="center" wrapText="1"/>
    </xf>
    <xf numFmtId="0" fontId="93" fillId="0" borderId="20" xfId="2663" applyFont="1" applyBorder="1" applyAlignment="1">
      <alignment horizontal="center" vertical="center" wrapText="1"/>
    </xf>
    <xf numFmtId="0" fontId="93" fillId="0" borderId="21" xfId="2663" applyFont="1" applyBorder="1" applyAlignment="1">
      <alignment horizontal="center" vertical="center" wrapText="1"/>
    </xf>
    <xf numFmtId="0" fontId="95" fillId="0" borderId="0" xfId="1" applyFont="1" applyAlignment="1">
      <alignment horizontal="center"/>
    </xf>
    <xf numFmtId="0" fontId="93" fillId="0" borderId="0" xfId="1" applyFont="1" applyAlignment="1">
      <alignment horizontal="left"/>
    </xf>
    <xf numFmtId="0" fontId="71" fillId="0" borderId="3" xfId="1" applyFont="1" applyBorder="1" applyAlignment="1">
      <alignment horizontal="center" vertical="center"/>
    </xf>
    <xf numFmtId="0" fontId="71" fillId="0" borderId="3" xfId="1" applyFont="1" applyBorder="1" applyAlignment="1">
      <alignment horizontal="center" vertical="center" wrapText="1"/>
    </xf>
    <xf numFmtId="0" fontId="71" fillId="0" borderId="2" xfId="1" applyFont="1" applyBorder="1" applyAlignment="1">
      <alignment horizontal="center" vertical="center"/>
    </xf>
    <xf numFmtId="0" fontId="71" fillId="0" borderId="0" xfId="1" applyFont="1" applyAlignment="1">
      <alignment horizontal="center" vertical="center"/>
    </xf>
    <xf numFmtId="0" fontId="71" fillId="0" borderId="19" xfId="2663" applyFont="1" applyBorder="1" applyAlignment="1">
      <alignment horizontal="center" vertical="center"/>
    </xf>
    <xf numFmtId="0" fontId="95" fillId="0" borderId="0" xfId="2663" applyFont="1" applyAlignment="1">
      <alignment horizontal="center"/>
    </xf>
    <xf numFmtId="0" fontId="93" fillId="0" borderId="19" xfId="2326" applyFont="1" applyBorder="1" applyAlignment="1">
      <alignment horizontal="center"/>
    </xf>
    <xf numFmtId="0" fontId="93" fillId="0" borderId="0" xfId="2326" applyFont="1" applyAlignment="1">
      <alignment horizontal="center"/>
    </xf>
    <xf numFmtId="0" fontId="95" fillId="0" borderId="0" xfId="2326" applyFont="1" applyAlignment="1">
      <alignment horizontal="center"/>
    </xf>
    <xf numFmtId="0" fontId="95" fillId="0" borderId="0" xfId="2326" applyFont="1"/>
    <xf numFmtId="0" fontId="71" fillId="0" borderId="19" xfId="1" applyFont="1" applyBorder="1" applyAlignment="1">
      <alignment horizontal="center" vertical="center"/>
    </xf>
    <xf numFmtId="0" fontId="71" fillId="0" borderId="1" xfId="1" applyFont="1" applyBorder="1" applyAlignment="1">
      <alignment horizontal="center" vertical="center"/>
    </xf>
    <xf numFmtId="0" fontId="95" fillId="0" borderId="0" xfId="2410" applyFont="1" applyAlignment="1">
      <alignment horizontal="center"/>
    </xf>
    <xf numFmtId="0" fontId="95" fillId="0" borderId="0" xfId="2410" applyFont="1"/>
    <xf numFmtId="0" fontId="71" fillId="0" borderId="19" xfId="2410" applyFont="1" applyBorder="1" applyAlignment="1">
      <alignment horizontal="center"/>
    </xf>
    <xf numFmtId="0" fontId="71" fillId="0" borderId="0" xfId="2410" applyFont="1" applyAlignment="1">
      <alignment horizontal="center"/>
    </xf>
    <xf numFmtId="0" fontId="94" fillId="0" borderId="1" xfId="2542" applyFont="1" applyBorder="1" applyAlignment="1">
      <alignment horizontal="right"/>
    </xf>
    <xf numFmtId="0" fontId="96" fillId="0" borderId="19" xfId="2664" applyFont="1" applyBorder="1" applyAlignment="1">
      <alignment horizontal="center" vertical="center" wrapText="1"/>
    </xf>
    <xf numFmtId="0" fontId="96" fillId="0" borderId="1" xfId="2664" applyFont="1" applyBorder="1" applyAlignment="1">
      <alignment horizontal="center" vertical="center" wrapText="1"/>
    </xf>
    <xf numFmtId="0" fontId="114" fillId="0" borderId="19" xfId="2664" applyFont="1" applyBorder="1" applyAlignment="1">
      <alignment horizontal="center"/>
    </xf>
    <xf numFmtId="0" fontId="114" fillId="0" borderId="0" xfId="2664" applyFont="1" applyAlignment="1">
      <alignment horizontal="center"/>
    </xf>
    <xf numFmtId="0" fontId="71" fillId="0" borderId="3" xfId="2664" applyFont="1" applyBorder="1" applyAlignment="1">
      <alignment horizontal="center" vertical="center"/>
    </xf>
    <xf numFmtId="0" fontId="95" fillId="0" borderId="0" xfId="2664" applyFont="1" applyAlignment="1">
      <alignment horizontal="center" wrapText="1"/>
    </xf>
    <xf numFmtId="0" fontId="95" fillId="0" borderId="0" xfId="2664" applyFont="1" applyAlignment="1">
      <alignment wrapText="1"/>
    </xf>
    <xf numFmtId="0" fontId="96" fillId="0" borderId="0" xfId="2664" applyFont="1" applyAlignment="1">
      <alignment horizontal="center" vertical="center" wrapText="1"/>
    </xf>
    <xf numFmtId="0" fontId="93" fillId="0" borderId="19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5" fillId="0" borderId="19" xfId="2664" applyFont="1" applyBorder="1" applyAlignment="1">
      <alignment horizontal="center" vertical="center" wrapText="1"/>
    </xf>
    <xf numFmtId="0" fontId="95" fillId="0" borderId="1" xfId="2664" applyFont="1" applyBorder="1" applyAlignment="1">
      <alignment horizontal="center" vertical="center" wrapText="1"/>
    </xf>
    <xf numFmtId="0" fontId="105" fillId="0" borderId="19" xfId="2666" applyFont="1" applyBorder="1" applyAlignment="1">
      <alignment horizontal="center" vertical="center" wrapText="1"/>
    </xf>
    <xf numFmtId="0" fontId="105" fillId="0" borderId="1" xfId="2666" applyFont="1" applyBorder="1" applyAlignment="1">
      <alignment horizontal="center" vertical="center" wrapText="1"/>
    </xf>
    <xf numFmtId="0" fontId="95" fillId="0" borderId="0" xfId="2666" applyFont="1" applyAlignment="1">
      <alignment horizontal="center" vertical="center"/>
    </xf>
    <xf numFmtId="0" fontId="95" fillId="0" borderId="0" xfId="2666" applyFont="1" applyAlignment="1">
      <alignment vertical="center"/>
    </xf>
    <xf numFmtId="49" fontId="98" fillId="0" borderId="19" xfId="2418" applyNumberFormat="1" applyFont="1" applyBorder="1" applyAlignment="1">
      <alignment horizontal="center" vertical="center" wrapText="1"/>
    </xf>
    <xf numFmtId="49" fontId="98" fillId="0" borderId="0" xfId="2418" applyNumberFormat="1" applyFont="1" applyAlignment="1">
      <alignment horizontal="center" vertical="center" wrapText="1"/>
    </xf>
    <xf numFmtId="49" fontId="96" fillId="0" borderId="19" xfId="2418" applyNumberFormat="1" applyFont="1" applyBorder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49" fontId="96" fillId="0" borderId="3" xfId="2418" applyNumberFormat="1" applyFont="1" applyBorder="1" applyAlignment="1">
      <alignment horizontal="center" vertical="center" wrapText="1"/>
    </xf>
    <xf numFmtId="0" fontId="123" fillId="0" borderId="0" xfId="2715" applyFont="1" applyAlignment="1">
      <alignment horizontal="center" vertical="center" wrapText="1"/>
    </xf>
    <xf numFmtId="0" fontId="123" fillId="0" borderId="0" xfId="2715" applyFont="1" applyAlignment="1">
      <alignment vertical="center" wrapText="1"/>
    </xf>
    <xf numFmtId="0" fontId="95" fillId="0" borderId="0" xfId="0" applyFont="1" applyAlignment="1">
      <alignment vertical="center"/>
    </xf>
    <xf numFmtId="0" fontId="71" fillId="0" borderId="19" xfId="0" applyFont="1" applyBorder="1" applyAlignment="1">
      <alignment horizontal="center" vertical="top"/>
    </xf>
    <xf numFmtId="0" fontId="71" fillId="0" borderId="0" xfId="0" applyFont="1" applyAlignment="1">
      <alignment horizontal="center" vertical="top"/>
    </xf>
    <xf numFmtId="4" fontId="71" fillId="0" borderId="3" xfId="0" applyNumberFormat="1" applyFont="1" applyBorder="1" applyAlignment="1">
      <alignment horizontal="center" vertical="center" wrapText="1"/>
    </xf>
    <xf numFmtId="3" fontId="71" fillId="0" borderId="19" xfId="0" applyNumberFormat="1" applyFont="1" applyBorder="1" applyAlignment="1">
      <alignment horizontal="center" vertical="center" wrapText="1"/>
    </xf>
    <xf numFmtId="3" fontId="71" fillId="0" borderId="1" xfId="0" applyNumberFormat="1" applyFont="1" applyBorder="1" applyAlignment="1">
      <alignment horizontal="center" vertical="center" wrapText="1"/>
    </xf>
    <xf numFmtId="1" fontId="71" fillId="0" borderId="19" xfId="0" applyNumberFormat="1" applyFont="1" applyBorder="1" applyAlignment="1">
      <alignment horizontal="center" vertical="center" wrapText="1"/>
    </xf>
    <xf numFmtId="1" fontId="71" fillId="0" borderId="1" xfId="0" applyNumberFormat="1" applyFont="1" applyBorder="1" applyAlignment="1">
      <alignment horizontal="center" vertical="center" wrapText="1"/>
    </xf>
    <xf numFmtId="199" fontId="115" fillId="0" borderId="0" xfId="2692" applyNumberFormat="1" applyFont="1" applyBorder="1" applyAlignment="1">
      <alignment horizontal="center"/>
    </xf>
    <xf numFmtId="0" fontId="95" fillId="0" borderId="0" xfId="2673" applyFont="1" applyAlignment="1">
      <alignment horizontal="center" vertical="center" wrapText="1"/>
    </xf>
    <xf numFmtId="0" fontId="95" fillId="0" borderId="0" xfId="2673" applyFont="1" applyAlignment="1">
      <alignment vertical="center" wrapText="1"/>
    </xf>
    <xf numFmtId="0" fontId="94" fillId="0" borderId="1" xfId="2673" applyFont="1" applyBorder="1" applyAlignment="1">
      <alignment horizontal="right"/>
    </xf>
    <xf numFmtId="199" fontId="93" fillId="0" borderId="0" xfId="2692" applyNumberFormat="1" applyFont="1" applyBorder="1" applyAlignment="1">
      <alignment horizontal="left"/>
    </xf>
    <xf numFmtId="0" fontId="95" fillId="0" borderId="0" xfId="2673" applyFont="1" applyAlignment="1">
      <alignment horizontal="center" vertical="center"/>
    </xf>
    <xf numFmtId="0" fontId="93" fillId="0" borderId="0" xfId="2673" applyFont="1" applyAlignment="1">
      <alignment horizontal="center"/>
    </xf>
    <xf numFmtId="0" fontId="71" fillId="0" borderId="3" xfId="2666" applyFont="1" applyBorder="1" applyAlignment="1">
      <alignment horizontal="center" vertical="center"/>
    </xf>
    <xf numFmtId="0" fontId="93" fillId="0" borderId="0" xfId="2673" applyFont="1" applyAlignment="1">
      <alignment horizontal="left"/>
    </xf>
    <xf numFmtId="0" fontId="95" fillId="0" borderId="0" xfId="2673" applyFont="1" applyAlignment="1">
      <alignment horizontal="center"/>
    </xf>
    <xf numFmtId="0" fontId="95" fillId="0" borderId="0" xfId="2673" applyFont="1"/>
    <xf numFmtId="0" fontId="71" fillId="0" borderId="2" xfId="2683" applyFont="1" applyBorder="1" applyAlignment="1">
      <alignment horizontal="center" vertical="top" wrapText="1"/>
    </xf>
    <xf numFmtId="0" fontId="71" fillId="0" borderId="1" xfId="2683" applyFont="1" applyBorder="1" applyAlignment="1">
      <alignment horizontal="center" vertical="top" wrapText="1"/>
    </xf>
    <xf numFmtId="0" fontId="95" fillId="0" borderId="0" xfId="2672" applyFont="1" applyAlignment="1">
      <alignment horizontal="center"/>
    </xf>
    <xf numFmtId="0" fontId="95" fillId="0" borderId="0" xfId="2672" applyFont="1"/>
    <xf numFmtId="0" fontId="103" fillId="0" borderId="0" xfId="2708" applyFont="1" applyAlignment="1">
      <alignment horizontal="center" vertical="center"/>
    </xf>
    <xf numFmtId="0" fontId="95" fillId="0" borderId="0" xfId="2708" applyFont="1" applyAlignment="1">
      <alignment horizontal="center"/>
    </xf>
    <xf numFmtId="0" fontId="95" fillId="0" borderId="0" xfId="2708" applyFont="1"/>
    <xf numFmtId="0" fontId="96" fillId="0" borderId="2" xfId="2418" applyFont="1" applyBorder="1" applyAlignment="1">
      <alignment horizontal="center" vertical="center" wrapText="1"/>
    </xf>
    <xf numFmtId="0" fontId="96" fillId="0" borderId="0" xfId="2418" applyFont="1" applyAlignment="1">
      <alignment horizontal="center" vertical="center" wrapText="1"/>
    </xf>
    <xf numFmtId="0" fontId="96" fillId="0" borderId="1" xfId="2418" applyFont="1" applyBorder="1" applyAlignment="1">
      <alignment horizontal="center" vertical="center" wrapText="1"/>
    </xf>
    <xf numFmtId="0" fontId="94" fillId="0" borderId="1" xfId="2418" applyFont="1" applyBorder="1" applyAlignment="1">
      <alignment horizontal="right"/>
    </xf>
    <xf numFmtId="0" fontId="71" fillId="0" borderId="2" xfId="2418" applyFont="1" applyBorder="1" applyAlignment="1">
      <alignment horizontal="center"/>
    </xf>
    <xf numFmtId="0" fontId="71" fillId="0" borderId="0" xfId="2418" applyFont="1" applyAlignment="1">
      <alignment horizontal="center"/>
    </xf>
    <xf numFmtId="0" fontId="94" fillId="0" borderId="1" xfId="2418" applyFont="1" applyBorder="1" applyAlignment="1">
      <alignment horizontal="center"/>
    </xf>
    <xf numFmtId="0" fontId="124" fillId="0" borderId="0" xfId="2708" applyFont="1" applyAlignment="1">
      <alignment horizontal="center"/>
    </xf>
    <xf numFmtId="0" fontId="124" fillId="0" borderId="0" xfId="2708" applyFont="1"/>
    <xf numFmtId="0" fontId="126" fillId="0" borderId="1" xfId="2708" applyFont="1" applyBorder="1" applyAlignment="1">
      <alignment horizontal="right"/>
    </xf>
    <xf numFmtId="0" fontId="71" fillId="0" borderId="2" xfId="2683" applyFont="1" applyBorder="1" applyAlignment="1">
      <alignment horizontal="center" vertical="center" wrapText="1"/>
    </xf>
    <xf numFmtId="0" fontId="71" fillId="0" borderId="1" xfId="2683" applyFont="1" applyBorder="1" applyAlignment="1">
      <alignment horizontal="center" vertical="center" wrapText="1"/>
    </xf>
    <xf numFmtId="0" fontId="101" fillId="0" borderId="2" xfId="2683" applyFont="1" applyBorder="1" applyAlignment="1">
      <alignment horizontal="center" vertical="center" wrapText="1"/>
    </xf>
    <xf numFmtId="0" fontId="101" fillId="0" borderId="1" xfId="2683" applyFont="1" applyBorder="1" applyAlignment="1">
      <alignment horizontal="center" vertical="center" wrapText="1"/>
    </xf>
    <xf numFmtId="0" fontId="95" fillId="0" borderId="0" xfId="2663" applyFont="1" applyAlignment="1">
      <alignment horizontal="center" vertical="center"/>
    </xf>
    <xf numFmtId="0" fontId="95" fillId="0" borderId="0" xfId="2663" applyFont="1" applyAlignment="1">
      <alignment vertical="center"/>
    </xf>
    <xf numFmtId="0" fontId="109" fillId="0" borderId="1" xfId="2710" applyFont="1" applyBorder="1" applyAlignment="1">
      <alignment horizontal="center"/>
    </xf>
    <xf numFmtId="0" fontId="105" fillId="0" borderId="2" xfId="2681" applyFont="1" applyBorder="1" applyAlignment="1">
      <alignment horizontal="center"/>
    </xf>
    <xf numFmtId="0" fontId="105" fillId="0" borderId="0" xfId="2681" applyFont="1" applyAlignment="1">
      <alignment horizontal="center"/>
    </xf>
    <xf numFmtId="0" fontId="71" fillId="0" borderId="0" xfId="2683" applyFont="1" applyAlignment="1">
      <alignment horizontal="center" vertical="center" wrapText="1"/>
    </xf>
    <xf numFmtId="0" fontId="101" fillId="0" borderId="0" xfId="2683" applyFont="1" applyAlignment="1">
      <alignment horizontal="center" vertical="center" wrapText="1"/>
    </xf>
    <xf numFmtId="0" fontId="96" fillId="0" borderId="3" xfId="2710" applyFont="1" applyBorder="1" applyAlignment="1">
      <alignment horizontal="center"/>
    </xf>
    <xf numFmtId="0" fontId="71" fillId="0" borderId="3" xfId="2683" applyFont="1" applyBorder="1" applyAlignment="1">
      <alignment horizontal="center" vertical="center" wrapText="1"/>
    </xf>
    <xf numFmtId="0" fontId="95" fillId="0" borderId="0" xfId="2678" applyFont="1" applyAlignment="1">
      <alignment horizontal="center"/>
    </xf>
    <xf numFmtId="0" fontId="95" fillId="0" borderId="0" xfId="2678" applyFont="1"/>
    <xf numFmtId="0" fontId="95" fillId="0" borderId="0" xfId="2663" applyFont="1" applyAlignment="1">
      <alignment horizontal="center" vertical="center" wrapText="1"/>
    </xf>
    <xf numFmtId="0" fontId="95" fillId="0" borderId="0" xfId="2663" applyFont="1" applyAlignment="1">
      <alignment vertical="center" wrapText="1"/>
    </xf>
    <xf numFmtId="0" fontId="94" fillId="0" borderId="1" xfId="2683" applyFont="1" applyBorder="1" applyAlignment="1">
      <alignment horizontal="right"/>
    </xf>
    <xf numFmtId="0" fontId="95" fillId="0" borderId="0" xfId="2684" applyFont="1" applyAlignment="1">
      <alignment horizontal="center"/>
    </xf>
    <xf numFmtId="0" fontId="95" fillId="0" borderId="0" xfId="2684" applyFont="1"/>
    <xf numFmtId="0" fontId="71" fillId="0" borderId="3" xfId="2671" applyFont="1" applyBorder="1" applyAlignment="1">
      <alignment horizontal="center" vertical="top"/>
    </xf>
    <xf numFmtId="0" fontId="96" fillId="0" borderId="2" xfId="2708" applyFont="1" applyBorder="1" applyAlignment="1">
      <alignment horizontal="center" vertical="center" wrapText="1"/>
    </xf>
    <xf numFmtId="0" fontId="96" fillId="0" borderId="1" xfId="2708" applyFont="1" applyBorder="1" applyAlignment="1">
      <alignment horizontal="center" vertical="center" wrapText="1"/>
    </xf>
    <xf numFmtId="0" fontId="95" fillId="0" borderId="0" xfId="2682" applyFont="1" applyAlignment="1">
      <alignment horizontal="center" vertical="center" wrapText="1"/>
    </xf>
    <xf numFmtId="0" fontId="95" fillId="0" borderId="0" xfId="2682" applyFont="1" applyAlignment="1">
      <alignment vertical="center" wrapText="1"/>
    </xf>
    <xf numFmtId="0" fontId="98" fillId="0" borderId="0" xfId="2713" applyFont="1" applyAlignment="1">
      <alignment horizontal="center" vertical="center"/>
    </xf>
    <xf numFmtId="0" fontId="98" fillId="0" borderId="0" xfId="2713" applyFont="1" applyAlignment="1">
      <alignment vertical="center"/>
    </xf>
    <xf numFmtId="0" fontId="102" fillId="0" borderId="2" xfId="2708" applyFont="1" applyBorder="1" applyAlignment="1">
      <alignment horizontal="center" vertical="center" wrapText="1"/>
    </xf>
    <xf numFmtId="0" fontId="102" fillId="0" borderId="1" xfId="2708" applyFont="1" applyBorder="1" applyAlignment="1">
      <alignment horizontal="center" vertical="center" wrapText="1"/>
    </xf>
    <xf numFmtId="0" fontId="71" fillId="0" borderId="3" xfId="2666" applyFont="1" applyBorder="1" applyAlignment="1">
      <alignment horizontal="left" vertical="center"/>
    </xf>
    <xf numFmtId="0" fontId="71" fillId="0" borderId="3" xfId="2666" applyFont="1" applyBorder="1" applyAlignment="1">
      <alignment horizontal="left" vertical="center"/>
    </xf>
    <xf numFmtId="0" fontId="71" fillId="0" borderId="3" xfId="2666" quotePrefix="1" applyFont="1" applyBorder="1" applyAlignment="1">
      <alignment horizontal="left" vertical="center"/>
    </xf>
    <xf numFmtId="43" fontId="106" fillId="0" borderId="0" xfId="2692" applyNumberFormat="1" applyFont="1" applyBorder="1" applyAlignment="1">
      <alignment horizontal="right" indent="1"/>
    </xf>
    <xf numFmtId="43" fontId="99" fillId="0" borderId="0" xfId="2692" applyNumberFormat="1" applyFont="1" applyBorder="1" applyAlignment="1">
      <alignment horizontal="right" indent="1"/>
    </xf>
    <xf numFmtId="43" fontId="71" fillId="0" borderId="0" xfId="2692" applyNumberFormat="1" applyFont="1" applyAlignment="1">
      <alignment horizontal="right" indent="1"/>
    </xf>
  </cellXfs>
  <cellStyles count="2735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2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3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4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 7" xfId="2716" xr:uid="{00000000-0005-0000-0000-0000C4080000}"/>
    <cellStyle name="Comma 3_CS TT TK" xfId="2244" xr:uid="{00000000-0005-0000-0000-0000C5080000}"/>
    <cellStyle name="Comma 4" xfId="2245" xr:uid="{00000000-0005-0000-0000-0000C6080000}"/>
    <cellStyle name="Comma 4 2" xfId="2246" xr:uid="{00000000-0005-0000-0000-0000C7080000}"/>
    <cellStyle name="Comma 4 3" xfId="2247" xr:uid="{00000000-0005-0000-0000-0000C8080000}"/>
    <cellStyle name="Comma 4 4" xfId="2248" xr:uid="{00000000-0005-0000-0000-0000C9080000}"/>
    <cellStyle name="Comma 4 5" xfId="2249" xr:uid="{00000000-0005-0000-0000-0000CA080000}"/>
    <cellStyle name="Comma 4_Xl0000115" xfId="2250" xr:uid="{00000000-0005-0000-0000-0000CB080000}"/>
    <cellStyle name="Comma 5" xfId="2251" xr:uid="{00000000-0005-0000-0000-0000CC080000}"/>
    <cellStyle name="Comma 5 2" xfId="2252" xr:uid="{00000000-0005-0000-0000-0000CD080000}"/>
    <cellStyle name="Comma 5 2 2" xfId="2253" xr:uid="{00000000-0005-0000-0000-0000CE080000}"/>
    <cellStyle name="Comma 5 3" xfId="2254" xr:uid="{00000000-0005-0000-0000-0000CF080000}"/>
    <cellStyle name="Comma 5_Xl0000108" xfId="2255" xr:uid="{00000000-0005-0000-0000-0000D0080000}"/>
    <cellStyle name="Comma 6" xfId="2256" xr:uid="{00000000-0005-0000-0000-0000D1080000}"/>
    <cellStyle name="Comma 6 2" xfId="2257" xr:uid="{00000000-0005-0000-0000-0000D2080000}"/>
    <cellStyle name="Comma 6 3" xfId="2258" xr:uid="{00000000-0005-0000-0000-0000D3080000}"/>
    <cellStyle name="Comma 6_Xl0000115" xfId="2259" xr:uid="{00000000-0005-0000-0000-0000D4080000}"/>
    <cellStyle name="Comma 7" xfId="2260" xr:uid="{00000000-0005-0000-0000-0000D5080000}"/>
    <cellStyle name="Comma 7 2" xfId="2261" xr:uid="{00000000-0005-0000-0000-0000D6080000}"/>
    <cellStyle name="Comma 7 3" xfId="2262" xr:uid="{00000000-0005-0000-0000-0000D7080000}"/>
    <cellStyle name="Comma 8" xfId="2263" xr:uid="{00000000-0005-0000-0000-0000D8080000}"/>
    <cellStyle name="Comma 8 2" xfId="2264" xr:uid="{00000000-0005-0000-0000-0000D9080000}"/>
    <cellStyle name="Comma 8 3" xfId="2265" xr:uid="{00000000-0005-0000-0000-0000DA080000}"/>
    <cellStyle name="Comma 9" xfId="2266" xr:uid="{00000000-0005-0000-0000-0000DB080000}"/>
    <cellStyle name="Comma 9 2" xfId="2267" xr:uid="{00000000-0005-0000-0000-0000DC080000}"/>
    <cellStyle name="Comma 9 3" xfId="2268" xr:uid="{00000000-0005-0000-0000-0000DD080000}"/>
    <cellStyle name="comma zerodec" xfId="2269" xr:uid="{00000000-0005-0000-0000-0000DE080000}"/>
    <cellStyle name="Comma0" xfId="2270" xr:uid="{00000000-0005-0000-0000-0000DF080000}"/>
    <cellStyle name="cong" xfId="2271" xr:uid="{00000000-0005-0000-0000-0000E0080000}"/>
    <cellStyle name="Currency 2" xfId="2272" xr:uid="{00000000-0005-0000-0000-0000E1080000}"/>
    <cellStyle name="Currency0" xfId="2273" xr:uid="{00000000-0005-0000-0000-0000E2080000}"/>
    <cellStyle name="Currency1" xfId="2274" xr:uid="{00000000-0005-0000-0000-0000E3080000}"/>
    <cellStyle name="Date" xfId="2275" xr:uid="{00000000-0005-0000-0000-0000E4080000}"/>
    <cellStyle name="DAUDE" xfId="2276" xr:uid="{00000000-0005-0000-0000-0000E5080000}"/>
    <cellStyle name="Dollar (zero dec)" xfId="2277" xr:uid="{00000000-0005-0000-0000-0000E6080000}"/>
    <cellStyle name="Euro" xfId="2278" xr:uid="{00000000-0005-0000-0000-0000E7080000}"/>
    <cellStyle name="Explanatory Text 2" xfId="2279" xr:uid="{00000000-0005-0000-0000-0000E8080000}"/>
    <cellStyle name="Fixed" xfId="2280" xr:uid="{00000000-0005-0000-0000-0000E9080000}"/>
    <cellStyle name="gia" xfId="2281" xr:uid="{00000000-0005-0000-0000-0000EA080000}"/>
    <cellStyle name="Good 2" xfId="2282" xr:uid="{00000000-0005-0000-0000-0000EB080000}"/>
    <cellStyle name="Grey" xfId="2283" xr:uid="{00000000-0005-0000-0000-0000EC080000}"/>
    <cellStyle name="HEADER" xfId="2284" xr:uid="{00000000-0005-0000-0000-0000ED080000}"/>
    <cellStyle name="Header1" xfId="2285" xr:uid="{00000000-0005-0000-0000-0000EE080000}"/>
    <cellStyle name="Header2" xfId="2286" xr:uid="{00000000-0005-0000-0000-0000EF080000}"/>
    <cellStyle name="Heading 1 2" xfId="2287" xr:uid="{00000000-0005-0000-0000-0000F0080000}"/>
    <cellStyle name="Heading 1 3" xfId="2288" xr:uid="{00000000-0005-0000-0000-0000F1080000}"/>
    <cellStyle name="Heading 1 4" xfId="2289" xr:uid="{00000000-0005-0000-0000-0000F2080000}"/>
    <cellStyle name="Heading 1 5" xfId="2290" xr:uid="{00000000-0005-0000-0000-0000F3080000}"/>
    <cellStyle name="Heading 1 6" xfId="2291" xr:uid="{00000000-0005-0000-0000-0000F4080000}"/>
    <cellStyle name="Heading 1 7" xfId="2292" xr:uid="{00000000-0005-0000-0000-0000F5080000}"/>
    <cellStyle name="Heading 1 8" xfId="2293" xr:uid="{00000000-0005-0000-0000-0000F6080000}"/>
    <cellStyle name="Heading 1 9" xfId="2294" xr:uid="{00000000-0005-0000-0000-0000F7080000}"/>
    <cellStyle name="Heading 2 2" xfId="2295" xr:uid="{00000000-0005-0000-0000-0000F8080000}"/>
    <cellStyle name="Heading 2 3" xfId="2296" xr:uid="{00000000-0005-0000-0000-0000F9080000}"/>
    <cellStyle name="Heading 2 4" xfId="2297" xr:uid="{00000000-0005-0000-0000-0000FA080000}"/>
    <cellStyle name="Heading 2 5" xfId="2298" xr:uid="{00000000-0005-0000-0000-0000FB080000}"/>
    <cellStyle name="Heading 2 6" xfId="2299" xr:uid="{00000000-0005-0000-0000-0000FC080000}"/>
    <cellStyle name="Heading 2 7" xfId="2300" xr:uid="{00000000-0005-0000-0000-0000FD080000}"/>
    <cellStyle name="Heading 2 8" xfId="2301" xr:uid="{00000000-0005-0000-0000-0000FE080000}"/>
    <cellStyle name="Heading 2 9" xfId="2302" xr:uid="{00000000-0005-0000-0000-0000FF080000}"/>
    <cellStyle name="Heading 3 2" xfId="2303" xr:uid="{00000000-0005-0000-0000-000000090000}"/>
    <cellStyle name="Heading 4 2" xfId="2304" xr:uid="{00000000-0005-0000-0000-000001090000}"/>
    <cellStyle name="HEADING1" xfId="2305" xr:uid="{00000000-0005-0000-0000-000002090000}"/>
    <cellStyle name="HEADING2" xfId="2306" xr:uid="{00000000-0005-0000-0000-000003090000}"/>
    <cellStyle name="Hyperlink" xfId="2714" builtinId="8"/>
    <cellStyle name="Hyperlink 2" xfId="2307" xr:uid="{00000000-0005-0000-0000-000005090000}"/>
    <cellStyle name="Input [yellow]" xfId="2308" xr:uid="{00000000-0005-0000-0000-000006090000}"/>
    <cellStyle name="Input 2" xfId="2309" xr:uid="{00000000-0005-0000-0000-000007090000}"/>
    <cellStyle name="Ledger 17 x 11 in" xfId="2310" xr:uid="{00000000-0005-0000-0000-000008090000}"/>
    <cellStyle name="Linked Cell 2" xfId="2311" xr:uid="{00000000-0005-0000-0000-000009090000}"/>
    <cellStyle name="Model" xfId="2312" xr:uid="{00000000-0005-0000-0000-00000A090000}"/>
    <cellStyle name="moi" xfId="2313" xr:uid="{00000000-0005-0000-0000-00000B090000}"/>
    <cellStyle name="moi 2" xfId="2314" xr:uid="{00000000-0005-0000-0000-00000C090000}"/>
    <cellStyle name="moi 3" xfId="2315" xr:uid="{00000000-0005-0000-0000-00000D090000}"/>
    <cellStyle name="Monétaire [0]_TARIFFS DB" xfId="2316" xr:uid="{00000000-0005-0000-0000-00000E090000}"/>
    <cellStyle name="Monétaire_TARIFFS DB" xfId="2317" xr:uid="{00000000-0005-0000-0000-00000F090000}"/>
    <cellStyle name="n" xfId="2318" xr:uid="{00000000-0005-0000-0000-000010090000}"/>
    <cellStyle name="Neutral 2" xfId="2319" xr:uid="{00000000-0005-0000-0000-000011090000}"/>
    <cellStyle name="New Times Roman" xfId="2320" xr:uid="{00000000-0005-0000-0000-000012090000}"/>
    <cellStyle name="No" xfId="2321" xr:uid="{00000000-0005-0000-0000-000013090000}"/>
    <cellStyle name="no dec" xfId="2322" xr:uid="{00000000-0005-0000-0000-000014090000}"/>
    <cellStyle name="No_01 Don vi HC" xfId="2323" xr:uid="{00000000-0005-0000-0000-000015090000}"/>
    <cellStyle name="Normal" xfId="0" builtinId="0"/>
    <cellStyle name="Normal - Style1" xfId="2324" xr:uid="{00000000-0005-0000-0000-000017090000}"/>
    <cellStyle name="Normal - Style1 2" xfId="2325" xr:uid="{00000000-0005-0000-0000-000018090000}"/>
    <cellStyle name="Normal - Style1 3" xfId="2326" xr:uid="{00000000-0005-0000-0000-000019090000}"/>
    <cellStyle name="Normal - Style1 3 2" xfId="2327" xr:uid="{00000000-0005-0000-0000-00001A090000}"/>
    <cellStyle name="Normal - Style1_01 Don vi HC" xfId="2" xr:uid="{00000000-0005-0000-0000-00001B090000}"/>
    <cellStyle name="Normal 10" xfId="2328" xr:uid="{00000000-0005-0000-0000-00001C090000}"/>
    <cellStyle name="Normal 10 2" xfId="2329" xr:uid="{00000000-0005-0000-0000-00001D090000}"/>
    <cellStyle name="Normal 10 2 2" xfId="2330" xr:uid="{00000000-0005-0000-0000-00001E090000}"/>
    <cellStyle name="Normal 10 2 2 2" xfId="2668" xr:uid="{00000000-0005-0000-0000-00001F090000}"/>
    <cellStyle name="Normal 10 2 2 2 19" xfId="2713" xr:uid="{00000000-0005-0000-0000-000020090000}"/>
    <cellStyle name="Normal 10 2 2 2 2" xfId="2695" xr:uid="{00000000-0005-0000-0000-000021090000}"/>
    <cellStyle name="Normal 10 3" xfId="2331" xr:uid="{00000000-0005-0000-0000-000022090000}"/>
    <cellStyle name="Normal 10 4" xfId="2332" xr:uid="{00000000-0005-0000-0000-000023090000}"/>
    <cellStyle name="Normal 10 4 2" xfId="2669" xr:uid="{00000000-0005-0000-0000-000024090000}"/>
    <cellStyle name="Normal 10 5" xfId="2333" xr:uid="{00000000-0005-0000-0000-000025090000}"/>
    <cellStyle name="Normal 10_Xl0000115" xfId="2334" xr:uid="{00000000-0005-0000-0000-000026090000}"/>
    <cellStyle name="Normal 100" xfId="2335" xr:uid="{00000000-0005-0000-0000-000027090000}"/>
    <cellStyle name="Normal 101" xfId="2336" xr:uid="{00000000-0005-0000-0000-000028090000}"/>
    <cellStyle name="Normal 102" xfId="2337" xr:uid="{00000000-0005-0000-0000-000029090000}"/>
    <cellStyle name="Normal 103" xfId="2338" xr:uid="{00000000-0005-0000-0000-00002A090000}"/>
    <cellStyle name="Normal 104" xfId="2339" xr:uid="{00000000-0005-0000-0000-00002B090000}"/>
    <cellStyle name="Normal 105" xfId="2340" xr:uid="{00000000-0005-0000-0000-00002C090000}"/>
    <cellStyle name="Normal 106" xfId="2341" xr:uid="{00000000-0005-0000-0000-00002D090000}"/>
    <cellStyle name="Normal 107" xfId="2342" xr:uid="{00000000-0005-0000-0000-00002E090000}"/>
    <cellStyle name="Normal 108" xfId="2343" xr:uid="{00000000-0005-0000-0000-00002F090000}"/>
    <cellStyle name="Normal 109" xfId="2344" xr:uid="{00000000-0005-0000-0000-000030090000}"/>
    <cellStyle name="Normal 11" xfId="2345" xr:uid="{00000000-0005-0000-0000-000031090000}"/>
    <cellStyle name="Normal 11 2" xfId="2346" xr:uid="{00000000-0005-0000-0000-000032090000}"/>
    <cellStyle name="Normal 11 3" xfId="2347" xr:uid="{00000000-0005-0000-0000-000033090000}"/>
    <cellStyle name="Normal 11 4" xfId="2348" xr:uid="{00000000-0005-0000-0000-000034090000}"/>
    <cellStyle name="Normal 11 5" xfId="2349" xr:uid="{00000000-0005-0000-0000-000035090000}"/>
    <cellStyle name="Normal 11_Mau" xfId="2350" xr:uid="{00000000-0005-0000-0000-000036090000}"/>
    <cellStyle name="Normal 110" xfId="2351" xr:uid="{00000000-0005-0000-0000-000037090000}"/>
    <cellStyle name="Normal 111" xfId="2352" xr:uid="{00000000-0005-0000-0000-000038090000}"/>
    <cellStyle name="Normal 112" xfId="2353" xr:uid="{00000000-0005-0000-0000-000039090000}"/>
    <cellStyle name="Normal 113" xfId="2354" xr:uid="{00000000-0005-0000-0000-00003A090000}"/>
    <cellStyle name="Normal 114" xfId="2355" xr:uid="{00000000-0005-0000-0000-00003B090000}"/>
    <cellStyle name="Normal 115" xfId="2356" xr:uid="{00000000-0005-0000-0000-00003C090000}"/>
    <cellStyle name="Normal 116" xfId="2357" xr:uid="{00000000-0005-0000-0000-00003D090000}"/>
    <cellStyle name="Normal 117" xfId="2358" xr:uid="{00000000-0005-0000-0000-00003E090000}"/>
    <cellStyle name="Normal 118" xfId="2359" xr:uid="{00000000-0005-0000-0000-00003F090000}"/>
    <cellStyle name="Normal 119" xfId="2360" xr:uid="{00000000-0005-0000-0000-000040090000}"/>
    <cellStyle name="Normal 12" xfId="2361" xr:uid="{00000000-0005-0000-0000-000041090000}"/>
    <cellStyle name="Normal 12 2" xfId="2362" xr:uid="{00000000-0005-0000-0000-000042090000}"/>
    <cellStyle name="Normal 120" xfId="2363" xr:uid="{00000000-0005-0000-0000-000043090000}"/>
    <cellStyle name="Normal 121" xfId="2364" xr:uid="{00000000-0005-0000-0000-000044090000}"/>
    <cellStyle name="Normal 122" xfId="2365" xr:uid="{00000000-0005-0000-0000-000045090000}"/>
    <cellStyle name="Normal 123" xfId="2366" xr:uid="{00000000-0005-0000-0000-000046090000}"/>
    <cellStyle name="Normal 124" xfId="2367" xr:uid="{00000000-0005-0000-0000-000047090000}"/>
    <cellStyle name="Normal 125" xfId="2368" xr:uid="{00000000-0005-0000-0000-000048090000}"/>
    <cellStyle name="Normal 126" xfId="2369" xr:uid="{00000000-0005-0000-0000-000049090000}"/>
    <cellStyle name="Normal 127" xfId="2370" xr:uid="{00000000-0005-0000-0000-00004A090000}"/>
    <cellStyle name="Normal 128" xfId="2371" xr:uid="{00000000-0005-0000-0000-00004B090000}"/>
    <cellStyle name="Normal 129" xfId="2372" xr:uid="{00000000-0005-0000-0000-00004C090000}"/>
    <cellStyle name="Normal 13" xfId="2373" xr:uid="{00000000-0005-0000-0000-00004D090000}"/>
    <cellStyle name="Normal 13 2" xfId="2374" xr:uid="{00000000-0005-0000-0000-00004E090000}"/>
    <cellStyle name="Normal 130" xfId="2375" xr:uid="{00000000-0005-0000-0000-00004F090000}"/>
    <cellStyle name="Normal 131" xfId="2376" xr:uid="{00000000-0005-0000-0000-000050090000}"/>
    <cellStyle name="Normal 132" xfId="2377" xr:uid="{00000000-0005-0000-0000-000051090000}"/>
    <cellStyle name="Normal 133" xfId="2378" xr:uid="{00000000-0005-0000-0000-000052090000}"/>
    <cellStyle name="Normal 134" xfId="2379" xr:uid="{00000000-0005-0000-0000-000053090000}"/>
    <cellStyle name="Normal 135" xfId="2380" xr:uid="{00000000-0005-0000-0000-000054090000}"/>
    <cellStyle name="Normal 136" xfId="2381" xr:uid="{00000000-0005-0000-0000-000055090000}"/>
    <cellStyle name="Normal 137" xfId="2382" xr:uid="{00000000-0005-0000-0000-000056090000}"/>
    <cellStyle name="Normal 138" xfId="2383" xr:uid="{00000000-0005-0000-0000-000057090000}"/>
    <cellStyle name="Normal 139" xfId="2384" xr:uid="{00000000-0005-0000-0000-000058090000}"/>
    <cellStyle name="Normal 14" xfId="2385" xr:uid="{00000000-0005-0000-0000-000059090000}"/>
    <cellStyle name="Normal 14 2" xfId="2386" xr:uid="{00000000-0005-0000-0000-00005A090000}"/>
    <cellStyle name="Normal 140" xfId="2387" xr:uid="{00000000-0005-0000-0000-00005B090000}"/>
    <cellStyle name="Normal 141" xfId="2388" xr:uid="{00000000-0005-0000-0000-00005C090000}"/>
    <cellStyle name="Normal 142" xfId="2389" xr:uid="{00000000-0005-0000-0000-00005D090000}"/>
    <cellStyle name="Normal 143" xfId="2390" xr:uid="{00000000-0005-0000-0000-00005E090000}"/>
    <cellStyle name="Normal 144" xfId="2391" xr:uid="{00000000-0005-0000-0000-00005F090000}"/>
    <cellStyle name="Normal 145" xfId="2392" xr:uid="{00000000-0005-0000-0000-000060090000}"/>
    <cellStyle name="Normal 146" xfId="2393" xr:uid="{00000000-0005-0000-0000-000061090000}"/>
    <cellStyle name="Normal 147" xfId="2394" xr:uid="{00000000-0005-0000-0000-000062090000}"/>
    <cellStyle name="Normal 148" xfId="2395" xr:uid="{00000000-0005-0000-0000-000063090000}"/>
    <cellStyle name="Normal 149" xfId="2396" xr:uid="{00000000-0005-0000-0000-000064090000}"/>
    <cellStyle name="Normal 15" xfId="2397" xr:uid="{00000000-0005-0000-0000-000065090000}"/>
    <cellStyle name="Normal 15 2" xfId="2398" xr:uid="{00000000-0005-0000-0000-000066090000}"/>
    <cellStyle name="Normal 15 3" xfId="2696" xr:uid="{00000000-0005-0000-0000-000067090000}"/>
    <cellStyle name="Normal 15 4" xfId="2721" xr:uid="{00000000-0005-0000-0000-000068090000}"/>
    <cellStyle name="Normal 150" xfId="2399" xr:uid="{00000000-0005-0000-0000-000069090000}"/>
    <cellStyle name="Normal 151" xfId="2400" xr:uid="{00000000-0005-0000-0000-00006A090000}"/>
    <cellStyle name="Normal 152" xfId="2401" xr:uid="{00000000-0005-0000-0000-00006B090000}"/>
    <cellStyle name="Normal 153" xfId="2402" xr:uid="{00000000-0005-0000-0000-00006C090000}"/>
    <cellStyle name="Normal 153 2" xfId="2687" xr:uid="{00000000-0005-0000-0000-00006D090000}"/>
    <cellStyle name="Normal 154" xfId="2403" xr:uid="{00000000-0005-0000-0000-00006E090000}"/>
    <cellStyle name="Normal 154 2" xfId="2404" xr:uid="{00000000-0005-0000-0000-00006F090000}"/>
    <cellStyle name="Normal 155" xfId="2405" xr:uid="{00000000-0005-0000-0000-000070090000}"/>
    <cellStyle name="Normal 156" xfId="2689" xr:uid="{00000000-0005-0000-0000-000071090000}"/>
    <cellStyle name="Normal 156 2" xfId="2690" xr:uid="{00000000-0005-0000-0000-000072090000}"/>
    <cellStyle name="Normal 156 2 2" xfId="2697" xr:uid="{00000000-0005-0000-0000-000073090000}"/>
    <cellStyle name="Normal 156 3" xfId="2698" xr:uid="{00000000-0005-0000-0000-000074090000}"/>
    <cellStyle name="Normal 156 4" xfId="2715" xr:uid="{00000000-0005-0000-0000-000075090000}"/>
    <cellStyle name="Normal 157" xfId="2699" xr:uid="{00000000-0005-0000-0000-000076090000}"/>
    <cellStyle name="Normal 157 2" xfId="2700" xr:uid="{00000000-0005-0000-0000-000077090000}"/>
    <cellStyle name="Normal 158" xfId="2701" xr:uid="{00000000-0005-0000-0000-000078090000}"/>
    <cellStyle name="Normal 158 2" xfId="2702" xr:uid="{00000000-0005-0000-0000-000079090000}"/>
    <cellStyle name="Normal 158 3" xfId="2703" xr:uid="{00000000-0005-0000-0000-00007A090000}"/>
    <cellStyle name="Normal 159" xfId="2704" xr:uid="{00000000-0005-0000-0000-00007B090000}"/>
    <cellStyle name="Normal 16" xfId="2406" xr:uid="{00000000-0005-0000-0000-00007C090000}"/>
    <cellStyle name="Normal 160" xfId="2720" xr:uid="{00000000-0005-0000-0000-00007D090000}"/>
    <cellStyle name="Normal 161" xfId="2728" xr:uid="{00000000-0005-0000-0000-00007E090000}"/>
    <cellStyle name="Normal 162" xfId="2731" xr:uid="{00000000-0005-0000-0000-00007F090000}"/>
    <cellStyle name="Normal 163" xfId="2732" xr:uid="{00000000-0005-0000-0000-000080090000}"/>
    <cellStyle name="Normal 164" xfId="2734" xr:uid="{00000000-0005-0000-0000-000081090000}"/>
    <cellStyle name="Normal 165" xfId="2733" xr:uid="{00000000-0005-0000-0000-000082090000}"/>
    <cellStyle name="Normal 17" xfId="2407" xr:uid="{00000000-0005-0000-0000-000083090000}"/>
    <cellStyle name="Normal 18" xfId="2408" xr:uid="{00000000-0005-0000-0000-000084090000}"/>
    <cellStyle name="Normal 19" xfId="2409" xr:uid="{00000000-0005-0000-0000-000085090000}"/>
    <cellStyle name="Normal 2" xfId="2410" xr:uid="{00000000-0005-0000-0000-000086090000}"/>
    <cellStyle name="Normal 2 10" xfId="2411" xr:uid="{00000000-0005-0000-0000-000087090000}"/>
    <cellStyle name="Normal 2 11" xfId="2412" xr:uid="{00000000-0005-0000-0000-000088090000}"/>
    <cellStyle name="Normal 2 12" xfId="2413" xr:uid="{00000000-0005-0000-0000-000089090000}"/>
    <cellStyle name="Normal 2 13" xfId="2414" xr:uid="{00000000-0005-0000-0000-00008A090000}"/>
    <cellStyle name="Normal 2 13 2" xfId="2415" xr:uid="{00000000-0005-0000-0000-00008B090000}"/>
    <cellStyle name="Normal 2 13 3" xfId="2416" xr:uid="{00000000-0005-0000-0000-00008C090000}"/>
    <cellStyle name="Normal 2 13 4" xfId="2705" xr:uid="{00000000-0005-0000-0000-00008D090000}"/>
    <cellStyle name="Normal 2 14" xfId="2417" xr:uid="{00000000-0005-0000-0000-00008E090000}"/>
    <cellStyle name="Normal 2 15" xfId="2723" xr:uid="{00000000-0005-0000-0000-00008F090000}"/>
    <cellStyle name="Normal 2 2" xfId="2418" xr:uid="{00000000-0005-0000-0000-000090090000}"/>
    <cellStyle name="Normal 2 2 2" xfId="2419" xr:uid="{00000000-0005-0000-0000-000091090000}"/>
    <cellStyle name="Normal 2 2 2 2" xfId="2420" xr:uid="{00000000-0005-0000-0000-000092090000}"/>
    <cellStyle name="Normal 2 2 2 3" xfId="2421" xr:uid="{00000000-0005-0000-0000-000093090000}"/>
    <cellStyle name="Normal 2 2 3" xfId="2422" xr:uid="{00000000-0005-0000-0000-000094090000}"/>
    <cellStyle name="Normal 2 2 3 2" xfId="2423" xr:uid="{00000000-0005-0000-0000-000095090000}"/>
    <cellStyle name="Normal 2 2 3 3" xfId="2424" xr:uid="{00000000-0005-0000-0000-000096090000}"/>
    <cellStyle name="Normal 2 2 4" xfId="2425" xr:uid="{00000000-0005-0000-0000-000097090000}"/>
    <cellStyle name="Normal 2 2 5" xfId="2426" xr:uid="{00000000-0005-0000-0000-000098090000}"/>
    <cellStyle name="Normal 2 2 6" xfId="2727" xr:uid="{00000000-0005-0000-0000-000099090000}"/>
    <cellStyle name="Normal 2 2_CS TT TK" xfId="2427" xr:uid="{00000000-0005-0000-0000-00009A090000}"/>
    <cellStyle name="Normal 2 3" xfId="2428" xr:uid="{00000000-0005-0000-0000-00009B090000}"/>
    <cellStyle name="Normal 2 3 2" xfId="2429" xr:uid="{00000000-0005-0000-0000-00009C090000}"/>
    <cellStyle name="Normal 2 3 3" xfId="2430" xr:uid="{00000000-0005-0000-0000-00009D090000}"/>
    <cellStyle name="Normal 2 3 7" xfId="2706" xr:uid="{00000000-0005-0000-0000-00009E090000}"/>
    <cellStyle name="Normal 2 4" xfId="2431" xr:uid="{00000000-0005-0000-0000-00009F090000}"/>
    <cellStyle name="Normal 2 4 2" xfId="2432" xr:uid="{00000000-0005-0000-0000-0000A0090000}"/>
    <cellStyle name="Normal 2 4 3" xfId="2433" xr:uid="{00000000-0005-0000-0000-0000A1090000}"/>
    <cellStyle name="Normal 2 5" xfId="2434" xr:uid="{00000000-0005-0000-0000-0000A2090000}"/>
    <cellStyle name="Normal 2 6" xfId="2435" xr:uid="{00000000-0005-0000-0000-0000A3090000}"/>
    <cellStyle name="Normal 2 7" xfId="2436" xr:uid="{00000000-0005-0000-0000-0000A4090000}"/>
    <cellStyle name="Normal 2 7 2" xfId="2437" xr:uid="{00000000-0005-0000-0000-0000A5090000}"/>
    <cellStyle name="Normal 2 8" xfId="2438" xr:uid="{00000000-0005-0000-0000-0000A6090000}"/>
    <cellStyle name="Normal 2 9" xfId="2439" xr:uid="{00000000-0005-0000-0000-0000A7090000}"/>
    <cellStyle name="Normal 2_12 Chi so gia 2012(chuan) co so" xfId="2440" xr:uid="{00000000-0005-0000-0000-0000A8090000}"/>
    <cellStyle name="Normal 20" xfId="2441" xr:uid="{00000000-0005-0000-0000-0000A9090000}"/>
    <cellStyle name="Normal 21" xfId="2442" xr:uid="{00000000-0005-0000-0000-0000AA090000}"/>
    <cellStyle name="Normal 22" xfId="2443" xr:uid="{00000000-0005-0000-0000-0000AB090000}"/>
    <cellStyle name="Normal 23" xfId="2444" xr:uid="{00000000-0005-0000-0000-0000AC090000}"/>
    <cellStyle name="Normal 24" xfId="2445" xr:uid="{00000000-0005-0000-0000-0000AD090000}"/>
    <cellStyle name="Normal 24 2" xfId="2446" xr:uid="{00000000-0005-0000-0000-0000AE090000}"/>
    <cellStyle name="Normal 24 3" xfId="2447" xr:uid="{00000000-0005-0000-0000-0000AF090000}"/>
    <cellStyle name="Normal 24 4" xfId="2448" xr:uid="{00000000-0005-0000-0000-0000B0090000}"/>
    <cellStyle name="Normal 24 5" xfId="2449" xr:uid="{00000000-0005-0000-0000-0000B1090000}"/>
    <cellStyle name="Normal 25" xfId="2450" xr:uid="{00000000-0005-0000-0000-0000B2090000}"/>
    <cellStyle name="Normal 25 2" xfId="2451" xr:uid="{00000000-0005-0000-0000-0000B3090000}"/>
    <cellStyle name="Normal 25 3" xfId="2452" xr:uid="{00000000-0005-0000-0000-0000B4090000}"/>
    <cellStyle name="Normal 25 4" xfId="2453" xr:uid="{00000000-0005-0000-0000-0000B5090000}"/>
    <cellStyle name="Normal 25_CS TT TK" xfId="2454" xr:uid="{00000000-0005-0000-0000-0000B6090000}"/>
    <cellStyle name="Normal 26" xfId="2455" xr:uid="{00000000-0005-0000-0000-0000B7090000}"/>
    <cellStyle name="Normal 26 2" xfId="2717" xr:uid="{00000000-0005-0000-0000-0000B8090000}"/>
    <cellStyle name="Normal 27" xfId="2456" xr:uid="{00000000-0005-0000-0000-0000B9090000}"/>
    <cellStyle name="Normal 28" xfId="2457" xr:uid="{00000000-0005-0000-0000-0000BA090000}"/>
    <cellStyle name="Normal 28 2" xfId="2718" xr:uid="{00000000-0005-0000-0000-0000BB090000}"/>
    <cellStyle name="Normal 29" xfId="2458" xr:uid="{00000000-0005-0000-0000-0000BC090000}"/>
    <cellStyle name="Normal 29 2" xfId="2719" xr:uid="{00000000-0005-0000-0000-0000BD090000}"/>
    <cellStyle name="Normal 3" xfId="2459" xr:uid="{00000000-0005-0000-0000-0000BE090000}"/>
    <cellStyle name="Normal 3 10" xfId="2730" xr:uid="{00000000-0005-0000-0000-0000BF090000}"/>
    <cellStyle name="Normal 3 2" xfId="2460" xr:uid="{00000000-0005-0000-0000-0000C0090000}"/>
    <cellStyle name="Normal 3 2 2" xfId="2461" xr:uid="{00000000-0005-0000-0000-0000C1090000}"/>
    <cellStyle name="Normal 3 2 2 2" xfId="2462" xr:uid="{00000000-0005-0000-0000-0000C2090000}"/>
    <cellStyle name="Normal 3 2 2 2 2" xfId="2686" xr:uid="{00000000-0005-0000-0000-0000C3090000}"/>
    <cellStyle name="Normal 3 2 2 2 2 10 2" xfId="2710" xr:uid="{00000000-0005-0000-0000-0000C4090000}"/>
    <cellStyle name="Normal 3 2 2 2 2 2" xfId="2707" xr:uid="{00000000-0005-0000-0000-0000C5090000}"/>
    <cellStyle name="Normal 3 2 3" xfId="2463" xr:uid="{00000000-0005-0000-0000-0000C6090000}"/>
    <cellStyle name="Normal 3 2 4" xfId="2464" xr:uid="{00000000-0005-0000-0000-0000C7090000}"/>
    <cellStyle name="Normal 3 2 5" xfId="2724" xr:uid="{00000000-0005-0000-0000-0000C8090000}"/>
    <cellStyle name="Normal 3 2_08 Thuong mai Tong muc - Diep" xfId="2465" xr:uid="{00000000-0005-0000-0000-0000C9090000}"/>
    <cellStyle name="Normal 3 3" xfId="2466" xr:uid="{00000000-0005-0000-0000-0000CA090000}"/>
    <cellStyle name="Normal 3 3 2" xfId="2726" xr:uid="{00000000-0005-0000-0000-0000CB090000}"/>
    <cellStyle name="Normal 3 3 3" xfId="2725" xr:uid="{00000000-0005-0000-0000-0000CC090000}"/>
    <cellStyle name="Normal 3 4" xfId="2467" xr:uid="{00000000-0005-0000-0000-0000CD090000}"/>
    <cellStyle name="Normal 3 5" xfId="2468" xr:uid="{00000000-0005-0000-0000-0000CE090000}"/>
    <cellStyle name="Normal 3 6" xfId="2469" xr:uid="{00000000-0005-0000-0000-0000CF090000}"/>
    <cellStyle name="Normal 3 7" xfId="2708" xr:uid="{00000000-0005-0000-0000-0000D0090000}"/>
    <cellStyle name="Normal 3 8" xfId="2722" xr:uid="{00000000-0005-0000-0000-0000D1090000}"/>
    <cellStyle name="Normal 3 9" xfId="2729" xr:uid="{00000000-0005-0000-0000-0000D2090000}"/>
    <cellStyle name="Normal 3_01 Don vi HC" xfId="2470" xr:uid="{00000000-0005-0000-0000-0000D3090000}"/>
    <cellStyle name="Normal 30" xfId="2471" xr:uid="{00000000-0005-0000-0000-0000D4090000}"/>
    <cellStyle name="Normal 31" xfId="2472" xr:uid="{00000000-0005-0000-0000-0000D5090000}"/>
    <cellStyle name="Normal 32" xfId="2473" xr:uid="{00000000-0005-0000-0000-0000D6090000}"/>
    <cellStyle name="Normal 33" xfId="2474" xr:uid="{00000000-0005-0000-0000-0000D7090000}"/>
    <cellStyle name="Normal 34" xfId="2475" xr:uid="{00000000-0005-0000-0000-0000D8090000}"/>
    <cellStyle name="Normal 35" xfId="2476" xr:uid="{00000000-0005-0000-0000-0000D9090000}"/>
    <cellStyle name="Normal 36" xfId="2477" xr:uid="{00000000-0005-0000-0000-0000DA090000}"/>
    <cellStyle name="Normal 37" xfId="2478" xr:uid="{00000000-0005-0000-0000-0000DB090000}"/>
    <cellStyle name="Normal 38" xfId="2479" xr:uid="{00000000-0005-0000-0000-0000DC090000}"/>
    <cellStyle name="Normal 39" xfId="2480" xr:uid="{00000000-0005-0000-0000-0000DD090000}"/>
    <cellStyle name="Normal 4" xfId="2481" xr:uid="{00000000-0005-0000-0000-0000DE090000}"/>
    <cellStyle name="Normal 4 2" xfId="2482" xr:uid="{00000000-0005-0000-0000-0000DF090000}"/>
    <cellStyle name="Normal 4 2 2" xfId="2483" xr:uid="{00000000-0005-0000-0000-0000E0090000}"/>
    <cellStyle name="Normal 4 3" xfId="2484" xr:uid="{00000000-0005-0000-0000-0000E1090000}"/>
    <cellStyle name="Normal 4 4" xfId="2485" xr:uid="{00000000-0005-0000-0000-0000E2090000}"/>
    <cellStyle name="Normal 4 5" xfId="2486" xr:uid="{00000000-0005-0000-0000-0000E3090000}"/>
    <cellStyle name="Normal 4 6" xfId="2487" xr:uid="{00000000-0005-0000-0000-0000E4090000}"/>
    <cellStyle name="Normal 4_07 NGTT CN 2012" xfId="2488" xr:uid="{00000000-0005-0000-0000-0000E5090000}"/>
    <cellStyle name="Normal 40" xfId="2489" xr:uid="{00000000-0005-0000-0000-0000E6090000}"/>
    <cellStyle name="Normal 41" xfId="2490" xr:uid="{00000000-0005-0000-0000-0000E7090000}"/>
    <cellStyle name="Normal 42" xfId="2491" xr:uid="{00000000-0005-0000-0000-0000E8090000}"/>
    <cellStyle name="Normal 43" xfId="2492" xr:uid="{00000000-0005-0000-0000-0000E9090000}"/>
    <cellStyle name="Normal 44" xfId="2493" xr:uid="{00000000-0005-0000-0000-0000EA090000}"/>
    <cellStyle name="Normal 45" xfId="2494" xr:uid="{00000000-0005-0000-0000-0000EB090000}"/>
    <cellStyle name="Normal 46" xfId="2495" xr:uid="{00000000-0005-0000-0000-0000EC090000}"/>
    <cellStyle name="Normal 47" xfId="2496" xr:uid="{00000000-0005-0000-0000-0000ED090000}"/>
    <cellStyle name="Normal 48" xfId="2497" xr:uid="{00000000-0005-0000-0000-0000EE090000}"/>
    <cellStyle name="Normal 49" xfId="2498" xr:uid="{00000000-0005-0000-0000-0000EF090000}"/>
    <cellStyle name="Normal 5" xfId="2499" xr:uid="{00000000-0005-0000-0000-0000F0090000}"/>
    <cellStyle name="Normal 5 2" xfId="2500" xr:uid="{00000000-0005-0000-0000-0000F1090000}"/>
    <cellStyle name="Normal 5 3" xfId="2501" xr:uid="{00000000-0005-0000-0000-0000F2090000}"/>
    <cellStyle name="Normal 5 4" xfId="2502" xr:uid="{00000000-0005-0000-0000-0000F3090000}"/>
    <cellStyle name="Normal 5 5" xfId="2503" xr:uid="{00000000-0005-0000-0000-0000F4090000}"/>
    <cellStyle name="Normal 5 6" xfId="2504" xr:uid="{00000000-0005-0000-0000-0000F5090000}"/>
    <cellStyle name="Normal 5_Bieu GDP" xfId="2505" xr:uid="{00000000-0005-0000-0000-0000F6090000}"/>
    <cellStyle name="Normal 50" xfId="2506" xr:uid="{00000000-0005-0000-0000-0000F7090000}"/>
    <cellStyle name="Normal 51" xfId="2507" xr:uid="{00000000-0005-0000-0000-0000F8090000}"/>
    <cellStyle name="Normal 52" xfId="2508" xr:uid="{00000000-0005-0000-0000-0000F9090000}"/>
    <cellStyle name="Normal 53" xfId="2509" xr:uid="{00000000-0005-0000-0000-0000FA090000}"/>
    <cellStyle name="Normal 54" xfId="2510" xr:uid="{00000000-0005-0000-0000-0000FB090000}"/>
    <cellStyle name="Normal 55" xfId="2511" xr:uid="{00000000-0005-0000-0000-0000FC090000}"/>
    <cellStyle name="Normal 56" xfId="2512" xr:uid="{00000000-0005-0000-0000-0000FD090000}"/>
    <cellStyle name="Normal 57" xfId="2513" xr:uid="{00000000-0005-0000-0000-0000FE090000}"/>
    <cellStyle name="Normal 58" xfId="2514" xr:uid="{00000000-0005-0000-0000-0000FF090000}"/>
    <cellStyle name="Normal 59" xfId="2515" xr:uid="{00000000-0005-0000-0000-0000000A0000}"/>
    <cellStyle name="Normal 6" xfId="2516" xr:uid="{00000000-0005-0000-0000-0000010A0000}"/>
    <cellStyle name="Normal 6 2" xfId="2517" xr:uid="{00000000-0005-0000-0000-0000020A0000}"/>
    <cellStyle name="Normal 6 3" xfId="2518" xr:uid="{00000000-0005-0000-0000-0000030A0000}"/>
    <cellStyle name="Normal 6 4" xfId="2519" xr:uid="{00000000-0005-0000-0000-0000040A0000}"/>
    <cellStyle name="Normal 6 5" xfId="2520" xr:uid="{00000000-0005-0000-0000-0000050A0000}"/>
    <cellStyle name="Normal 6 6" xfId="2521" xr:uid="{00000000-0005-0000-0000-0000060A0000}"/>
    <cellStyle name="Normal 6_CS TT TK" xfId="2522" xr:uid="{00000000-0005-0000-0000-0000070A0000}"/>
    <cellStyle name="Normal 60" xfId="2523" xr:uid="{00000000-0005-0000-0000-0000080A0000}"/>
    <cellStyle name="Normal 61" xfId="2524" xr:uid="{00000000-0005-0000-0000-0000090A0000}"/>
    <cellStyle name="Normal 62" xfId="2525" xr:uid="{00000000-0005-0000-0000-00000A0A0000}"/>
    <cellStyle name="Normal 63" xfId="2526" xr:uid="{00000000-0005-0000-0000-00000B0A0000}"/>
    <cellStyle name="Normal 64" xfId="2527" xr:uid="{00000000-0005-0000-0000-00000C0A0000}"/>
    <cellStyle name="Normal 65" xfId="2528" xr:uid="{00000000-0005-0000-0000-00000D0A0000}"/>
    <cellStyle name="Normal 66" xfId="2529" xr:uid="{00000000-0005-0000-0000-00000E0A0000}"/>
    <cellStyle name="Normal 67" xfId="2530" xr:uid="{00000000-0005-0000-0000-00000F0A0000}"/>
    <cellStyle name="Normal 68" xfId="2531" xr:uid="{00000000-0005-0000-0000-0000100A0000}"/>
    <cellStyle name="Normal 69" xfId="2532" xr:uid="{00000000-0005-0000-0000-0000110A0000}"/>
    <cellStyle name="Normal 7" xfId="2533" xr:uid="{00000000-0005-0000-0000-0000120A0000}"/>
    <cellStyle name="Normal 7 2" xfId="2534" xr:uid="{00000000-0005-0000-0000-0000130A0000}"/>
    <cellStyle name="Normal 7 2 2" xfId="2535" xr:uid="{00000000-0005-0000-0000-0000140A0000}"/>
    <cellStyle name="Normal 7 2 3" xfId="2536" xr:uid="{00000000-0005-0000-0000-0000150A0000}"/>
    <cellStyle name="Normal 7 2 4" xfId="2537" xr:uid="{00000000-0005-0000-0000-0000160A0000}"/>
    <cellStyle name="Normal 7 3" xfId="2538" xr:uid="{00000000-0005-0000-0000-0000170A0000}"/>
    <cellStyle name="Normal 7 4" xfId="2539" xr:uid="{00000000-0005-0000-0000-0000180A0000}"/>
    <cellStyle name="Normal 7 4 2" xfId="2709" xr:uid="{00000000-0005-0000-0000-0000190A0000}"/>
    <cellStyle name="Normal 7 5" xfId="2540" xr:uid="{00000000-0005-0000-0000-00001A0A0000}"/>
    <cellStyle name="Normal 7 6" xfId="2541" xr:uid="{00000000-0005-0000-0000-00001B0A0000}"/>
    <cellStyle name="Normal 7 7" xfId="2542" xr:uid="{00000000-0005-0000-0000-00001C0A0000}"/>
    <cellStyle name="Normal 7_Bieu GDP" xfId="2543" xr:uid="{00000000-0005-0000-0000-00001D0A0000}"/>
    <cellStyle name="Normal 70" xfId="2544" xr:uid="{00000000-0005-0000-0000-00001E0A0000}"/>
    <cellStyle name="Normal 71" xfId="2545" xr:uid="{00000000-0005-0000-0000-00001F0A0000}"/>
    <cellStyle name="Normal 72" xfId="2546" xr:uid="{00000000-0005-0000-0000-0000200A0000}"/>
    <cellStyle name="Normal 73" xfId="2547" xr:uid="{00000000-0005-0000-0000-0000210A0000}"/>
    <cellStyle name="Normal 74" xfId="2548" xr:uid="{00000000-0005-0000-0000-0000220A0000}"/>
    <cellStyle name="Normal 75" xfId="2549" xr:uid="{00000000-0005-0000-0000-0000230A0000}"/>
    <cellStyle name="Normal 76" xfId="2550" xr:uid="{00000000-0005-0000-0000-0000240A0000}"/>
    <cellStyle name="Normal 77" xfId="2551" xr:uid="{00000000-0005-0000-0000-0000250A0000}"/>
    <cellStyle name="Normal 78" xfId="2552" xr:uid="{00000000-0005-0000-0000-0000260A0000}"/>
    <cellStyle name="Normal 79" xfId="2553" xr:uid="{00000000-0005-0000-0000-0000270A0000}"/>
    <cellStyle name="Normal 8" xfId="2554" xr:uid="{00000000-0005-0000-0000-0000280A0000}"/>
    <cellStyle name="Normal 8 2" xfId="2555" xr:uid="{00000000-0005-0000-0000-0000290A0000}"/>
    <cellStyle name="Normal 8 2 2" xfId="2556" xr:uid="{00000000-0005-0000-0000-00002A0A0000}"/>
    <cellStyle name="Normal 8 2 3" xfId="2557" xr:uid="{00000000-0005-0000-0000-00002B0A0000}"/>
    <cellStyle name="Normal 8 2 4" xfId="2558" xr:uid="{00000000-0005-0000-0000-00002C0A0000}"/>
    <cellStyle name="Normal 8 2_CS TT TK" xfId="2559" xr:uid="{00000000-0005-0000-0000-00002D0A0000}"/>
    <cellStyle name="Normal 8 3" xfId="2560" xr:uid="{00000000-0005-0000-0000-00002E0A0000}"/>
    <cellStyle name="Normal 8 4" xfId="2561" xr:uid="{00000000-0005-0000-0000-00002F0A0000}"/>
    <cellStyle name="Normal 8 5" xfId="2562" xr:uid="{00000000-0005-0000-0000-0000300A0000}"/>
    <cellStyle name="Normal 8 6" xfId="2563" xr:uid="{00000000-0005-0000-0000-0000310A0000}"/>
    <cellStyle name="Normal 8 7" xfId="2564" xr:uid="{00000000-0005-0000-0000-0000320A0000}"/>
    <cellStyle name="Normal 8_Bieu GDP" xfId="2565" xr:uid="{00000000-0005-0000-0000-0000330A0000}"/>
    <cellStyle name="Normal 80" xfId="2566" xr:uid="{00000000-0005-0000-0000-0000340A0000}"/>
    <cellStyle name="Normal 81" xfId="2567" xr:uid="{00000000-0005-0000-0000-0000350A0000}"/>
    <cellStyle name="Normal 82" xfId="2568" xr:uid="{00000000-0005-0000-0000-0000360A0000}"/>
    <cellStyle name="Normal 83" xfId="2569" xr:uid="{00000000-0005-0000-0000-0000370A0000}"/>
    <cellStyle name="Normal 84" xfId="2570" xr:uid="{00000000-0005-0000-0000-0000380A0000}"/>
    <cellStyle name="Normal 85" xfId="2571" xr:uid="{00000000-0005-0000-0000-0000390A0000}"/>
    <cellStyle name="Normal 86" xfId="2572" xr:uid="{00000000-0005-0000-0000-00003A0A0000}"/>
    <cellStyle name="Normal 87" xfId="2573" xr:uid="{00000000-0005-0000-0000-00003B0A0000}"/>
    <cellStyle name="Normal 88" xfId="2574" xr:uid="{00000000-0005-0000-0000-00003C0A0000}"/>
    <cellStyle name="Normal 89" xfId="2575" xr:uid="{00000000-0005-0000-0000-00003D0A0000}"/>
    <cellStyle name="Normal 9" xfId="2576" xr:uid="{00000000-0005-0000-0000-00003E0A0000}"/>
    <cellStyle name="Normal 9 2" xfId="2577" xr:uid="{00000000-0005-0000-0000-00003F0A0000}"/>
    <cellStyle name="Normal 9 3" xfId="2578" xr:uid="{00000000-0005-0000-0000-0000400A0000}"/>
    <cellStyle name="Normal 9 4" xfId="2579" xr:uid="{00000000-0005-0000-0000-0000410A0000}"/>
    <cellStyle name="Normal 9_FDI " xfId="2580" xr:uid="{00000000-0005-0000-0000-0000420A0000}"/>
    <cellStyle name="Normal 90" xfId="2581" xr:uid="{00000000-0005-0000-0000-0000430A0000}"/>
    <cellStyle name="Normal 91" xfId="2582" xr:uid="{00000000-0005-0000-0000-0000440A0000}"/>
    <cellStyle name="Normal 92" xfId="2583" xr:uid="{00000000-0005-0000-0000-0000450A0000}"/>
    <cellStyle name="Normal 93" xfId="2584" xr:uid="{00000000-0005-0000-0000-0000460A0000}"/>
    <cellStyle name="Normal 94" xfId="2585" xr:uid="{00000000-0005-0000-0000-0000470A0000}"/>
    <cellStyle name="Normal 95" xfId="2586" xr:uid="{00000000-0005-0000-0000-0000480A0000}"/>
    <cellStyle name="Normal 96" xfId="2587" xr:uid="{00000000-0005-0000-0000-0000490A0000}"/>
    <cellStyle name="Normal 97" xfId="2588" xr:uid="{00000000-0005-0000-0000-00004A0A0000}"/>
    <cellStyle name="Normal 98" xfId="2589" xr:uid="{00000000-0005-0000-0000-00004B0A0000}"/>
    <cellStyle name="Normal 99" xfId="2590" xr:uid="{00000000-0005-0000-0000-00004C0A0000}"/>
    <cellStyle name="Normal_02NN" xfId="2663" xr:uid="{00000000-0005-0000-0000-00004D0A0000}"/>
    <cellStyle name="Normal_03&amp;04CN" xfId="2665" xr:uid="{00000000-0005-0000-0000-00004E0A0000}"/>
    <cellStyle name="Normal_05XD 2" xfId="2683" xr:uid="{00000000-0005-0000-0000-00004F0A0000}"/>
    <cellStyle name="Normal_05XD_Dautu(6-2011)" xfId="2667" xr:uid="{00000000-0005-0000-0000-0000500A0000}"/>
    <cellStyle name="Normal_06DTNN" xfId="2670" xr:uid="{00000000-0005-0000-0000-0000510A0000}"/>
    <cellStyle name="Normal_07gia" xfId="2671" xr:uid="{00000000-0005-0000-0000-0000520A0000}"/>
    <cellStyle name="Normal_07VT" xfId="2672" xr:uid="{00000000-0005-0000-0000-0000530A0000}"/>
    <cellStyle name="Normal_08tmt3" xfId="2673" xr:uid="{00000000-0005-0000-0000-0000540A0000}"/>
    <cellStyle name="Normal_Bieu04.072" xfId="2674" xr:uid="{00000000-0005-0000-0000-0000550A0000}"/>
    <cellStyle name="Normal_Book2" xfId="2675" xr:uid="{00000000-0005-0000-0000-0000560A0000}"/>
    <cellStyle name="Normal_Dau tu 2" xfId="2685" xr:uid="{00000000-0005-0000-0000-0000570A0000}"/>
    <cellStyle name="Normal_Dautu" xfId="2688" xr:uid="{00000000-0005-0000-0000-0000580A0000}"/>
    <cellStyle name="Normal_Gui Vu TH-Bao cao nhanh VDT 2006" xfId="2676" xr:uid="{00000000-0005-0000-0000-0000590A0000}"/>
    <cellStyle name="Normal_nhanh sap xep lai" xfId="2677" xr:uid="{00000000-0005-0000-0000-00005A0A0000}"/>
    <cellStyle name="Normal_Sheet1 2" xfId="2712" xr:uid="{00000000-0005-0000-0000-00005B0A0000}"/>
    <cellStyle name="Normal_Sheet5 2 2" xfId="2711" xr:uid="{00000000-0005-0000-0000-00005C0A0000}"/>
    <cellStyle name="Normal_solieu gdp 2" xfId="1" xr:uid="{00000000-0005-0000-0000-00005D0A0000}"/>
    <cellStyle name="Normal_SPT3-96" xfId="2666" xr:uid="{00000000-0005-0000-0000-00005E0A0000}"/>
    <cellStyle name="Normal_SPT3-96_Bieu 012011 2" xfId="2684" xr:uid="{00000000-0005-0000-0000-00005F0A0000}"/>
    <cellStyle name="Normal_SPT3-96_Bieudautu_Dautu(6-2011)" xfId="2678" xr:uid="{00000000-0005-0000-0000-0000600A0000}"/>
    <cellStyle name="Normal_SPT3-96_Van tai12.2010" xfId="2679" xr:uid="{00000000-0005-0000-0000-0000610A0000}"/>
    <cellStyle name="Normal_VT- TM Diep" xfId="2680" xr:uid="{00000000-0005-0000-0000-0000620A0000}"/>
    <cellStyle name="Normal_VTAI 2" xfId="2691" xr:uid="{00000000-0005-0000-0000-0000630A0000}"/>
    <cellStyle name="Normal_Xl0000141" xfId="2664" xr:uid="{00000000-0005-0000-0000-0000640A0000}"/>
    <cellStyle name="Normal_Xl0000156" xfId="2681" xr:uid="{00000000-0005-0000-0000-0000650A0000}"/>
    <cellStyle name="Normal_Xl0000163" xfId="2682" xr:uid="{00000000-0005-0000-0000-0000660A0000}"/>
    <cellStyle name="Normal1" xfId="2591" xr:uid="{00000000-0005-0000-0000-0000670A0000}"/>
    <cellStyle name="Normal1 2" xfId="2592" xr:uid="{00000000-0005-0000-0000-0000680A0000}"/>
    <cellStyle name="Normal1 3" xfId="2593" xr:uid="{00000000-0005-0000-0000-0000690A0000}"/>
    <cellStyle name="Note 2" xfId="2594" xr:uid="{00000000-0005-0000-0000-00006A0A0000}"/>
    <cellStyle name="Output 2" xfId="2595" xr:uid="{00000000-0005-0000-0000-00006B0A0000}"/>
    <cellStyle name="Percent [2]" xfId="2596" xr:uid="{00000000-0005-0000-0000-00006C0A0000}"/>
    <cellStyle name="Percent 2" xfId="2597" xr:uid="{00000000-0005-0000-0000-00006D0A0000}"/>
    <cellStyle name="Percent 2 2" xfId="2598" xr:uid="{00000000-0005-0000-0000-00006E0A0000}"/>
    <cellStyle name="Percent 2 3" xfId="2599" xr:uid="{00000000-0005-0000-0000-00006F0A0000}"/>
    <cellStyle name="Percent 3" xfId="2600" xr:uid="{00000000-0005-0000-0000-0000700A0000}"/>
    <cellStyle name="Percent 3 2" xfId="2601" xr:uid="{00000000-0005-0000-0000-0000710A0000}"/>
    <cellStyle name="Percent 3 3" xfId="2602" xr:uid="{00000000-0005-0000-0000-0000720A0000}"/>
    <cellStyle name="Percent 4" xfId="2603" xr:uid="{00000000-0005-0000-0000-0000730A0000}"/>
    <cellStyle name="Percent 4 2" xfId="2604" xr:uid="{00000000-0005-0000-0000-0000740A0000}"/>
    <cellStyle name="Percent 4 3" xfId="2605" xr:uid="{00000000-0005-0000-0000-0000750A0000}"/>
    <cellStyle name="Percent 4 4" xfId="2606" xr:uid="{00000000-0005-0000-0000-0000760A0000}"/>
    <cellStyle name="Percent 5" xfId="2607" xr:uid="{00000000-0005-0000-0000-0000770A0000}"/>
    <cellStyle name="Percent 5 2" xfId="2608" xr:uid="{00000000-0005-0000-0000-0000780A0000}"/>
    <cellStyle name="Percent 5 3" xfId="2609" xr:uid="{00000000-0005-0000-0000-0000790A0000}"/>
    <cellStyle name="Style 1" xfId="2610" xr:uid="{00000000-0005-0000-0000-00007A0A0000}"/>
    <cellStyle name="Style 10" xfId="2611" xr:uid="{00000000-0005-0000-0000-00007B0A0000}"/>
    <cellStyle name="Style 11" xfId="2612" xr:uid="{00000000-0005-0000-0000-00007C0A0000}"/>
    <cellStyle name="Style 2" xfId="2613" xr:uid="{00000000-0005-0000-0000-00007D0A0000}"/>
    <cellStyle name="Style 3" xfId="2614" xr:uid="{00000000-0005-0000-0000-00007E0A0000}"/>
    <cellStyle name="Style 4" xfId="2615" xr:uid="{00000000-0005-0000-0000-00007F0A0000}"/>
    <cellStyle name="Style 5" xfId="2616" xr:uid="{00000000-0005-0000-0000-0000800A0000}"/>
    <cellStyle name="Style 6" xfId="2617" xr:uid="{00000000-0005-0000-0000-0000810A0000}"/>
    <cellStyle name="Style 7" xfId="2618" xr:uid="{00000000-0005-0000-0000-0000820A0000}"/>
    <cellStyle name="Style 8" xfId="2619" xr:uid="{00000000-0005-0000-0000-0000830A0000}"/>
    <cellStyle name="Style 9" xfId="2620" xr:uid="{00000000-0005-0000-0000-0000840A0000}"/>
    <cellStyle name="Style1" xfId="2621" xr:uid="{00000000-0005-0000-0000-0000850A0000}"/>
    <cellStyle name="Style2" xfId="2622" xr:uid="{00000000-0005-0000-0000-0000860A0000}"/>
    <cellStyle name="Style3" xfId="2623" xr:uid="{00000000-0005-0000-0000-0000870A0000}"/>
    <cellStyle name="Style4" xfId="2624" xr:uid="{00000000-0005-0000-0000-0000880A0000}"/>
    <cellStyle name="Style5" xfId="2625" xr:uid="{00000000-0005-0000-0000-0000890A0000}"/>
    <cellStyle name="Style6" xfId="2626" xr:uid="{00000000-0005-0000-0000-00008A0A0000}"/>
    <cellStyle name="Style7" xfId="2627" xr:uid="{00000000-0005-0000-0000-00008B0A0000}"/>
    <cellStyle name="subhead" xfId="2628" xr:uid="{00000000-0005-0000-0000-00008C0A0000}"/>
    <cellStyle name="thvt" xfId="2629" xr:uid="{00000000-0005-0000-0000-00008D0A0000}"/>
    <cellStyle name="Total 2" xfId="2630" xr:uid="{00000000-0005-0000-0000-00008E0A0000}"/>
    <cellStyle name="Total 3" xfId="2631" xr:uid="{00000000-0005-0000-0000-00008F0A0000}"/>
    <cellStyle name="Total 4" xfId="2632" xr:uid="{00000000-0005-0000-0000-0000900A0000}"/>
    <cellStyle name="Total 5" xfId="2633" xr:uid="{00000000-0005-0000-0000-0000910A0000}"/>
    <cellStyle name="Total 6" xfId="2634" xr:uid="{00000000-0005-0000-0000-0000920A0000}"/>
    <cellStyle name="Total 7" xfId="2635" xr:uid="{00000000-0005-0000-0000-0000930A0000}"/>
    <cellStyle name="Total 8" xfId="2636" xr:uid="{00000000-0005-0000-0000-0000940A0000}"/>
    <cellStyle name="Total 9" xfId="2637" xr:uid="{00000000-0005-0000-0000-0000950A0000}"/>
    <cellStyle name="Warning Text 2" xfId="2638" xr:uid="{00000000-0005-0000-0000-0000960A0000}"/>
    <cellStyle name="xanh" xfId="2639" xr:uid="{00000000-0005-0000-0000-0000970A0000}"/>
    <cellStyle name="xuan" xfId="2640" xr:uid="{00000000-0005-0000-0000-0000980A0000}"/>
    <cellStyle name="ปกติ_gdp2006q4" xfId="2641" xr:uid="{00000000-0005-0000-0000-0000990A0000}"/>
    <cellStyle name=" [0.00]_ Att. 1- Cover" xfId="2642" xr:uid="{00000000-0005-0000-0000-00009A0A0000}"/>
    <cellStyle name="_ Att. 1- Cover" xfId="2643" xr:uid="{00000000-0005-0000-0000-00009B0A0000}"/>
    <cellStyle name="?_ Att. 1- Cover" xfId="2644" xr:uid="{00000000-0005-0000-0000-00009C0A0000}"/>
    <cellStyle name="똿뗦먛귟 [0.00]_PRODUCT DETAIL Q1" xfId="2645" xr:uid="{00000000-0005-0000-0000-00009D0A0000}"/>
    <cellStyle name="똿뗦먛귟_PRODUCT DETAIL Q1" xfId="2646" xr:uid="{00000000-0005-0000-0000-00009E0A0000}"/>
    <cellStyle name="믅됞 [0.00]_PRODUCT DETAIL Q1" xfId="2647" xr:uid="{00000000-0005-0000-0000-00009F0A0000}"/>
    <cellStyle name="믅됞_PRODUCT DETAIL Q1" xfId="2648" xr:uid="{00000000-0005-0000-0000-0000A00A0000}"/>
    <cellStyle name="백분율_95" xfId="2649" xr:uid="{00000000-0005-0000-0000-0000A10A0000}"/>
    <cellStyle name="뷭?_BOOKSHIP" xfId="2650" xr:uid="{00000000-0005-0000-0000-0000A20A0000}"/>
    <cellStyle name="콤마 [0]_1202" xfId="2651" xr:uid="{00000000-0005-0000-0000-0000A30A0000}"/>
    <cellStyle name="콤마_1202" xfId="2652" xr:uid="{00000000-0005-0000-0000-0000A40A0000}"/>
    <cellStyle name="통화 [0]_1202" xfId="2653" xr:uid="{00000000-0005-0000-0000-0000A50A0000}"/>
    <cellStyle name="통화_1202" xfId="2654" xr:uid="{00000000-0005-0000-0000-0000A60A0000}"/>
    <cellStyle name="표준_(정보부문)월별인원계획" xfId="2655" xr:uid="{00000000-0005-0000-0000-0000A70A0000}"/>
    <cellStyle name="一般_00Q3902REV.1" xfId="2656" xr:uid="{00000000-0005-0000-0000-0000A80A0000}"/>
    <cellStyle name="千分位[0]_00Q3902REV.1" xfId="2657" xr:uid="{00000000-0005-0000-0000-0000A90A0000}"/>
    <cellStyle name="千分位_00Q3902REV.1" xfId="2658" xr:uid="{00000000-0005-0000-0000-0000AA0A0000}"/>
    <cellStyle name="標準_list of commodities" xfId="2659" xr:uid="{00000000-0005-0000-0000-0000AB0A0000}"/>
    <cellStyle name="貨幣 [0]_00Q3902REV.1" xfId="2660" xr:uid="{00000000-0005-0000-0000-0000AC0A0000}"/>
    <cellStyle name="貨幣[0]_BRE" xfId="2661" xr:uid="{00000000-0005-0000-0000-0000AD0A0000}"/>
    <cellStyle name="貨幣_00Q3902REV.1" xfId="2662" xr:uid="{00000000-0005-0000-0000-0000AE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%2010\Downloads\So%20lieu%20SKKT%20T9%20-2024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&#193;O%20C&#193;O%20KINH%20T&#7870;%20X&#195;%20H&#7896;I\Th&#225;ng%205-2024\BC%20S&#7912;C%20KH&#7886;E\2.%20B&#225;o%20c&#225;o%20KTXH%20(1)\2.%20B&#225;o%20c&#225;o%20KTXH\Thang%204\BC%20SK\So%20lieu%20KTXH%20thang%204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Hang%20kinh%20te\chan%20nuoi\2024\1-7-2024\trung%20gian%20chan%20nuoi%20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gia x"/>
      <sheetName val="⁋㌱Ա"/>
      <sheetName val="chieud_x0005_"/>
      <sheetName val="Op mai 2_x000c_"/>
      <sheetName val="Cong ban 1,5„—_x0013_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I_x0005_"/>
      <sheetName val="QUY IV _x0005_"/>
      <sheetName val="_x000d_â_x0005_"/>
      <sheetName val="co_x0005_"/>
      <sheetName val="t"/>
      <sheetName val="CV den"/>
      <sheetName val="Cong ban "/>
      <sheetName val="Opmai 280"/>
      <sheetName val="M pc_x0006_CamPh"/>
      <sheetName val="gia x may"/>
      <sheetName val="_x000c__x000d_"/>
      <sheetName val="_x000f_‚ž½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 refreshError="1"/>
      <sheetData sheetId="804"/>
      <sheetData sheetId="805"/>
      <sheetData sheetId="806"/>
      <sheetData sheetId="807" refreshError="1"/>
      <sheetData sheetId="808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Tongquan"/>
      <sheetName val="1.GRDP"/>
      <sheetName val="4.NN"/>
      <sheetName val="5"/>
      <sheetName val="6.IIP"/>
      <sheetName val="7.SPCN"/>
      <sheetName val="8.TK"/>
      <sheetName val="9.TT"/>
      <sheetName val="10.TTĐ"/>
      <sheetName val="11.TM"/>
      <sheetName val="12.BL"/>
      <sheetName val="13.DTVT"/>
      <sheetName val="14.KLVT"/>
      <sheetName val="15.ThuNS"/>
      <sheetName val="16.ChiNS"/>
      <sheetName val="17.NH"/>
      <sheetName val="18.CPI"/>
      <sheetName val="19.NK"/>
      <sheetName val="20.XK"/>
      <sheetName val="20.VĐTPT"/>
      <sheetName val="21.VDTNS"/>
      <sheetName val="22.DTC"/>
      <sheetName val="24.NLMT"/>
      <sheetName val="25.Thuhut"/>
      <sheetName val="26.DKDN"/>
      <sheetName val="GQVL"/>
      <sheetName val="L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D12">
            <v>99.03</v>
          </cell>
          <cell r="E12">
            <v>116.56</v>
          </cell>
          <cell r="F12">
            <v>112.67</v>
          </cell>
        </row>
        <row r="13">
          <cell r="D13">
            <v>71.209999999999994</v>
          </cell>
          <cell r="E13">
            <v>34.53</v>
          </cell>
          <cell r="F13">
            <v>77.849999999999994</v>
          </cell>
        </row>
        <row r="15">
          <cell r="D15">
            <v>99.08</v>
          </cell>
          <cell r="E15">
            <v>116.81</v>
          </cell>
          <cell r="F15">
            <v>112.79</v>
          </cell>
        </row>
        <row r="37">
          <cell r="D37">
            <v>92.94</v>
          </cell>
          <cell r="E37">
            <v>112.12</v>
          </cell>
          <cell r="F37">
            <v>109.95</v>
          </cell>
        </row>
        <row r="39">
          <cell r="D39">
            <v>97.58</v>
          </cell>
          <cell r="E39">
            <v>85.42</v>
          </cell>
          <cell r="F39">
            <v>94.7</v>
          </cell>
        </row>
      </sheetData>
      <sheetData sheetId="8"/>
      <sheetData sheetId="9">
        <row r="8">
          <cell r="D8">
            <v>93.45</v>
          </cell>
          <cell r="E8">
            <v>88.25</v>
          </cell>
        </row>
      </sheetData>
      <sheetData sheetId="10">
        <row r="9">
          <cell r="D9">
            <v>103.92</v>
          </cell>
          <cell r="E9">
            <v>107.51</v>
          </cell>
          <cell r="F9">
            <v>105.88</v>
          </cell>
        </row>
      </sheetData>
      <sheetData sheetId="11"/>
      <sheetData sheetId="12">
        <row r="14">
          <cell r="C14">
            <v>6794929.1899999995</v>
          </cell>
          <cell r="D14">
            <v>6919697.0992000001</v>
          </cell>
          <cell r="E14">
            <v>58288459.825548761</v>
          </cell>
          <cell r="F14">
            <v>112.35918920155581</v>
          </cell>
          <cell r="G14">
            <v>109.01065660765305</v>
          </cell>
        </row>
        <row r="15">
          <cell r="C15">
            <v>5535095.2999999998</v>
          </cell>
          <cell r="D15">
            <v>5647066.5800000001</v>
          </cell>
          <cell r="E15">
            <v>47306978.225620605</v>
          </cell>
          <cell r="F15">
            <v>111.92992622927562</v>
          </cell>
          <cell r="G15">
            <v>108.10619718666926</v>
          </cell>
        </row>
        <row r="16">
          <cell r="C16">
            <v>60976.79</v>
          </cell>
          <cell r="D16">
            <v>65979</v>
          </cell>
          <cell r="E16">
            <v>520657.78999999992</v>
          </cell>
          <cell r="F16">
            <v>125.36851014063025</v>
          </cell>
          <cell r="G16">
            <v>113.84532317962488</v>
          </cell>
        </row>
        <row r="17">
          <cell r="C17">
            <v>518292.97</v>
          </cell>
          <cell r="D17">
            <v>524663.05000000005</v>
          </cell>
          <cell r="E17">
            <v>4573723.76</v>
          </cell>
          <cell r="F17">
            <v>111.32900286910231</v>
          </cell>
          <cell r="G17">
            <v>108.56795625344719</v>
          </cell>
        </row>
        <row r="18">
          <cell r="C18">
            <v>65482.99</v>
          </cell>
          <cell r="D18">
            <v>55402.87</v>
          </cell>
          <cell r="E18">
            <v>447715.67000000004</v>
          </cell>
          <cell r="F18">
            <v>225.07816141835849</v>
          </cell>
          <cell r="G18">
            <v>224.8440314699296</v>
          </cell>
        </row>
        <row r="19">
          <cell r="C19">
            <v>615081.14</v>
          </cell>
          <cell r="D19">
            <v>626585.59919999994</v>
          </cell>
          <cell r="E19">
            <v>5439384.3799281456</v>
          </cell>
          <cell r="F19">
            <v>110.92869828614262</v>
          </cell>
          <cell r="G19">
            <v>112.35009516782036</v>
          </cell>
        </row>
      </sheetData>
      <sheetData sheetId="13"/>
      <sheetData sheetId="14">
        <row r="10">
          <cell r="B10">
            <v>744963.12000000011</v>
          </cell>
          <cell r="C10">
            <v>612304.94999999995</v>
          </cell>
          <cell r="E10">
            <v>99.954635258209805</v>
          </cell>
          <cell r="F10">
            <v>126.91543666616113</v>
          </cell>
        </row>
      </sheetData>
      <sheetData sheetId="15"/>
      <sheetData sheetId="16">
        <row r="11">
          <cell r="B11">
            <v>19950590.664829001</v>
          </cell>
          <cell r="C11">
            <v>109.66848495569445</v>
          </cell>
        </row>
      </sheetData>
      <sheetData sheetId="17">
        <row r="11">
          <cell r="B11">
            <v>16987532.841709003</v>
          </cell>
          <cell r="C11">
            <v>94.115988066727212</v>
          </cell>
        </row>
      </sheetData>
      <sheetData sheetId="18">
        <row r="9">
          <cell r="C9">
            <v>126238</v>
          </cell>
        </row>
        <row r="19">
          <cell r="C19">
            <v>134602</v>
          </cell>
        </row>
        <row r="34">
          <cell r="C34">
            <v>1.06</v>
          </cell>
        </row>
      </sheetData>
      <sheetData sheetId="19">
        <row r="11">
          <cell r="D11">
            <v>102.9294</v>
          </cell>
          <cell r="F11">
            <v>100.4487</v>
          </cell>
          <cell r="G11">
            <v>102.6564</v>
          </cell>
        </row>
      </sheetData>
      <sheetData sheetId="20">
        <row r="8">
          <cell r="C8">
            <v>13550851810.8582</v>
          </cell>
          <cell r="D8">
            <v>126.37297871234203</v>
          </cell>
        </row>
      </sheetData>
      <sheetData sheetId="21">
        <row r="7">
          <cell r="C7">
            <v>13049314293.586597</v>
          </cell>
          <cell r="D7">
            <v>112.5841261582531</v>
          </cell>
        </row>
      </sheetData>
      <sheetData sheetId="22"/>
      <sheetData sheetId="23">
        <row r="14">
          <cell r="C14">
            <v>713081</v>
          </cell>
          <cell r="D14">
            <v>770625</v>
          </cell>
          <cell r="E14">
            <v>5581415.7000000002</v>
          </cell>
          <cell r="F14">
            <v>68.996220820138433</v>
          </cell>
          <cell r="H14">
            <v>90.17884254131549</v>
          </cell>
        </row>
        <row r="15">
          <cell r="C15">
            <v>471380</v>
          </cell>
          <cell r="D15">
            <v>531467</v>
          </cell>
          <cell r="E15">
            <v>2635738.7000000002</v>
          </cell>
          <cell r="F15">
            <v>95.521789846203063</v>
          </cell>
          <cell r="H15">
            <v>89.684165432649905</v>
          </cell>
        </row>
        <row r="22">
          <cell r="C22">
            <v>189004</v>
          </cell>
          <cell r="D22">
            <v>186158</v>
          </cell>
          <cell r="E22">
            <v>1720747</v>
          </cell>
          <cell r="F22">
            <v>53.568026887893254</v>
          </cell>
          <cell r="H22">
            <v>73.680659479341131</v>
          </cell>
        </row>
        <row r="27">
          <cell r="C27">
            <v>52697</v>
          </cell>
          <cell r="D27">
            <v>53000</v>
          </cell>
          <cell r="E27">
            <v>1224930</v>
          </cell>
          <cell r="F27">
            <v>24.88157777370909</v>
          </cell>
          <cell r="H27">
            <v>133.87944696431501</v>
          </cell>
        </row>
      </sheetData>
      <sheetData sheetId="24">
        <row r="9">
          <cell r="C9">
            <v>3998668</v>
          </cell>
          <cell r="D9">
            <v>48.44955811400586</v>
          </cell>
        </row>
        <row r="10">
          <cell r="C10">
            <v>1576397</v>
          </cell>
          <cell r="D10">
            <v>32.63639602739525</v>
          </cell>
        </row>
        <row r="17">
          <cell r="C17">
            <v>2422271</v>
          </cell>
          <cell r="D17">
            <v>70.762930098896348</v>
          </cell>
        </row>
      </sheetData>
      <sheetData sheetId="25"/>
      <sheetData sheetId="26">
        <row r="10">
          <cell r="B10">
            <v>20</v>
          </cell>
          <cell r="D10">
            <v>4640.18</v>
          </cell>
          <cell r="F10">
            <v>90.909090909090907</v>
          </cell>
          <cell r="H10">
            <v>22.914516489075137</v>
          </cell>
        </row>
        <row r="15">
          <cell r="B15">
            <v>58</v>
          </cell>
          <cell r="D15">
            <v>507.94088200000004</v>
          </cell>
          <cell r="F15">
            <v>98.305084745762713</v>
          </cell>
          <cell r="H15">
            <v>103.43589920809659</v>
          </cell>
        </row>
      </sheetData>
      <sheetData sheetId="27">
        <row r="9">
          <cell r="B9">
            <v>1093</v>
          </cell>
          <cell r="E9">
            <v>98.468468468468473</v>
          </cell>
        </row>
        <row r="29">
          <cell r="B29">
            <v>794</v>
          </cell>
          <cell r="E29">
            <v>125.03937007874016</v>
          </cell>
        </row>
        <row r="30">
          <cell r="B30">
            <v>144</v>
          </cell>
          <cell r="E30">
            <v>135.84905660377359</v>
          </cell>
        </row>
        <row r="31">
          <cell r="B31">
            <v>288</v>
          </cell>
          <cell r="E31">
            <v>97.297297297297305</v>
          </cell>
        </row>
      </sheetData>
      <sheetData sheetId="28"/>
      <sheetData sheetId="2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CT thang"/>
      <sheetName val="Tongquan"/>
      <sheetName val="Trongtrot"/>
      <sheetName val="channuoi"/>
      <sheetName val="2.IIPthang"/>
      <sheetName val="3.SPCN thang"/>
      <sheetName val="tieu thu"/>
      <sheetName val="ton kh0"/>
      <sheetName val="4.Von NSNN thang"/>
      <sheetName val="15.Thu hút đầu tư"/>
      <sheetName val="6. Dang ky doanh nghiep"/>
      <sheetName val="7. Tong muc"/>
      <sheetName val="8.DTBL thang"/>
      <sheetName val="9.VT thang"/>
      <sheetName val="10.DTVT thang"/>
      <sheetName val="11.CPI"/>
      <sheetName val="12. Nhapkhau"/>
      <sheetName val="13.Xuatkhau"/>
      <sheetName val="14.Thu NSNN"/>
      <sheetName val="15.Chi NSNN"/>
      <sheetName val="16.NHNN"/>
      <sheetName val="Bao hiem"/>
      <sheetName val="17.XHMT"/>
    </sheetNames>
    <sheetDataSet>
      <sheetData sheetId="0" refreshError="1">
        <row r="49">
          <cell r="E49">
            <v>9034310.5853110012</v>
          </cell>
        </row>
        <row r="96">
          <cell r="E96" t="str">
            <v>126.220</v>
          </cell>
        </row>
        <row r="106">
          <cell r="E106" t="str">
            <v>128.162</v>
          </cell>
        </row>
        <row r="121">
          <cell r="E121" t="str">
            <v>0,68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a tri 2023"/>
      <sheetName val="Gia tri 2024"/>
      <sheetName val="Sluong2024"/>
      <sheetName val="cac quy nam 2024"/>
      <sheetName val="6 tháng DN"/>
      <sheetName val="uoc ca nam 2024"/>
      <sheetName val="Ket qua chinh thuc Q1-2023"/>
      <sheetName val="Quy 1-2024 BC gui TW"/>
      <sheetName val="Ket qua chinh thuc Q2"/>
      <sheetName val="Dau con ct Q3"/>
      <sheetName val="San luong ct Q3"/>
    </sheetNames>
    <sheetDataSet>
      <sheetData sheetId="0" refreshError="1"/>
      <sheetData sheetId="1" refreshError="1"/>
      <sheetData sheetId="2" refreshError="1"/>
      <sheetData sheetId="3" refreshError="1">
        <row r="9">
          <cell r="F9">
            <v>333.5</v>
          </cell>
          <cell r="H9">
            <v>351</v>
          </cell>
          <cell r="I9">
            <v>1020.5</v>
          </cell>
          <cell r="M9">
            <v>321.5</v>
          </cell>
          <cell r="O9">
            <v>340.5</v>
          </cell>
          <cell r="P9">
            <v>993.1</v>
          </cell>
        </row>
        <row r="17">
          <cell r="F17">
            <v>1352</v>
          </cell>
          <cell r="H17">
            <v>1400</v>
          </cell>
          <cell r="I17">
            <v>4081.77</v>
          </cell>
          <cell r="M17">
            <v>1300</v>
          </cell>
          <cell r="O17">
            <v>1350</v>
          </cell>
          <cell r="P17">
            <v>3941</v>
          </cell>
        </row>
        <row r="19">
          <cell r="F19">
            <v>14944.49</v>
          </cell>
          <cell r="H19">
            <v>14200</v>
          </cell>
          <cell r="I19">
            <v>44494.49</v>
          </cell>
          <cell r="M19">
            <v>15500</v>
          </cell>
          <cell r="O19">
            <v>14600</v>
          </cell>
          <cell r="P19">
            <v>45830</v>
          </cell>
        </row>
        <row r="29">
          <cell r="F29">
            <v>19743.82</v>
          </cell>
          <cell r="H29">
            <v>19807.96</v>
          </cell>
          <cell r="I29">
            <v>62770.559999999998</v>
          </cell>
          <cell r="M29">
            <v>21649.55</v>
          </cell>
          <cell r="O29">
            <v>21577</v>
          </cell>
          <cell r="P29">
            <v>68012.070000000007</v>
          </cell>
        </row>
        <row r="32">
          <cell r="F32">
            <v>171226.52999999997</v>
          </cell>
          <cell r="H32">
            <v>178540.1</v>
          </cell>
          <cell r="I32">
            <v>548704.47</v>
          </cell>
          <cell r="M32">
            <v>192832.58000000002</v>
          </cell>
          <cell r="O32">
            <v>197386.05</v>
          </cell>
          <cell r="P32">
            <v>602835.96</v>
          </cell>
        </row>
        <row r="34">
          <cell r="F34">
            <v>9344.7899999999991</v>
          </cell>
          <cell r="H34">
            <v>9630.5750000000007</v>
          </cell>
          <cell r="I34">
            <v>30595.955000000002</v>
          </cell>
          <cell r="M34">
            <v>9287.5849999999973</v>
          </cell>
          <cell r="O34">
            <v>9723.875</v>
          </cell>
          <cell r="P34">
            <v>29901.244999999999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Soqu_x0005_"/>
      <sheetName val="thong ke"/>
      <sheetName val="DMT"/>
      <sheetName val="Năm"/>
      <sheetName val="Thời gian"/>
      <sheetName val="Tỉnh"/>
      <sheetName val="Km282-Km_x0003_3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4"/>
  <sheetViews>
    <sheetView workbookViewId="0">
      <selection activeCell="P20" sqref="P20"/>
    </sheetView>
  </sheetViews>
  <sheetFormatPr defaultRowHeight="15.75"/>
  <cols>
    <col min="2" max="2" width="24.625" bestFit="1" customWidth="1"/>
  </cols>
  <sheetData>
    <row r="2" spans="1:4">
      <c r="B2" s="788" t="s">
        <v>401</v>
      </c>
      <c r="C2" s="788"/>
    </row>
    <row r="3" spans="1:4">
      <c r="B3" s="232"/>
      <c r="C3" s="788" t="s">
        <v>399</v>
      </c>
      <c r="D3" s="788"/>
    </row>
    <row r="4" spans="1:4">
      <c r="B4" s="232"/>
      <c r="C4" t="s">
        <v>397</v>
      </c>
      <c r="D4" t="s">
        <v>398</v>
      </c>
    </row>
    <row r="5" spans="1:4">
      <c r="A5">
        <v>1</v>
      </c>
      <c r="B5" t="s">
        <v>386</v>
      </c>
      <c r="D5" t="s">
        <v>400</v>
      </c>
    </row>
    <row r="6" spans="1:4">
      <c r="A6">
        <v>2</v>
      </c>
      <c r="B6" s="610" t="s">
        <v>387</v>
      </c>
      <c r="C6" t="s">
        <v>400</v>
      </c>
      <c r="D6" t="s">
        <v>400</v>
      </c>
    </row>
    <row r="7" spans="1:4">
      <c r="A7">
        <v>3</v>
      </c>
      <c r="B7" t="s">
        <v>296</v>
      </c>
      <c r="D7" t="s">
        <v>400</v>
      </c>
    </row>
    <row r="8" spans="1:4">
      <c r="A8">
        <v>4</v>
      </c>
      <c r="B8" t="s">
        <v>388</v>
      </c>
      <c r="D8" t="s">
        <v>400</v>
      </c>
    </row>
    <row r="9" spans="1:4">
      <c r="A9">
        <v>5</v>
      </c>
      <c r="B9" t="s">
        <v>389</v>
      </c>
      <c r="D9" t="s">
        <v>400</v>
      </c>
    </row>
    <row r="10" spans="1:4">
      <c r="A10">
        <v>6</v>
      </c>
      <c r="B10" s="610" t="s">
        <v>297</v>
      </c>
      <c r="C10" t="s">
        <v>400</v>
      </c>
      <c r="D10" t="s">
        <v>400</v>
      </c>
    </row>
    <row r="11" spans="1:4">
      <c r="A11">
        <v>7</v>
      </c>
      <c r="B11" t="s">
        <v>390</v>
      </c>
      <c r="D11" t="s">
        <v>400</v>
      </c>
    </row>
    <row r="12" spans="1:4">
      <c r="A12">
        <v>8</v>
      </c>
      <c r="B12" s="610" t="s">
        <v>433</v>
      </c>
      <c r="C12" t="s">
        <v>400</v>
      </c>
      <c r="D12" t="s">
        <v>400</v>
      </c>
    </row>
    <row r="13" spans="1:4">
      <c r="A13">
        <v>9</v>
      </c>
      <c r="B13" t="s">
        <v>391</v>
      </c>
      <c r="D13" t="s">
        <v>400</v>
      </c>
    </row>
    <row r="14" spans="1:4">
      <c r="A14">
        <v>10</v>
      </c>
      <c r="B14" s="610" t="s">
        <v>453</v>
      </c>
      <c r="C14" t="s">
        <v>400</v>
      </c>
      <c r="D14" t="s">
        <v>400</v>
      </c>
    </row>
    <row r="15" spans="1:4">
      <c r="A15">
        <v>11</v>
      </c>
      <c r="B15" s="610" t="s">
        <v>454</v>
      </c>
      <c r="C15" t="s">
        <v>400</v>
      </c>
      <c r="D15" t="s">
        <v>400</v>
      </c>
    </row>
    <row r="16" spans="1:4">
      <c r="A16">
        <v>12</v>
      </c>
      <c r="B16" s="610" t="s">
        <v>434</v>
      </c>
      <c r="C16" t="s">
        <v>400</v>
      </c>
      <c r="D16" t="s">
        <v>400</v>
      </c>
    </row>
    <row r="17" spans="1:4">
      <c r="A17">
        <v>13</v>
      </c>
      <c r="B17" s="610" t="s">
        <v>392</v>
      </c>
      <c r="C17" t="s">
        <v>400</v>
      </c>
      <c r="D17" t="s">
        <v>400</v>
      </c>
    </row>
    <row r="18" spans="1:4">
      <c r="A18">
        <v>14</v>
      </c>
      <c r="B18" s="610" t="s">
        <v>393</v>
      </c>
      <c r="C18" t="s">
        <v>400</v>
      </c>
      <c r="D18" t="s">
        <v>400</v>
      </c>
    </row>
    <row r="19" spans="1:4">
      <c r="A19">
        <v>15</v>
      </c>
      <c r="B19" t="s">
        <v>394</v>
      </c>
      <c r="D19" t="s">
        <v>400</v>
      </c>
    </row>
    <row r="20" spans="1:4">
      <c r="A20">
        <v>16</v>
      </c>
      <c r="B20" s="610" t="s">
        <v>435</v>
      </c>
      <c r="C20" t="s">
        <v>400</v>
      </c>
      <c r="D20" t="s">
        <v>400</v>
      </c>
    </row>
    <row r="21" spans="1:4">
      <c r="A21">
        <v>17</v>
      </c>
      <c r="B21" t="s">
        <v>436</v>
      </c>
      <c r="D21" t="s">
        <v>400</v>
      </c>
    </row>
    <row r="22" spans="1:4">
      <c r="A22">
        <v>18</v>
      </c>
      <c r="B22" s="610" t="s">
        <v>437</v>
      </c>
      <c r="C22" t="s">
        <v>400</v>
      </c>
      <c r="D22" t="s">
        <v>400</v>
      </c>
    </row>
    <row r="23" spans="1:4">
      <c r="A23">
        <v>19</v>
      </c>
      <c r="B23" t="s">
        <v>438</v>
      </c>
      <c r="D23" t="s">
        <v>400</v>
      </c>
    </row>
    <row r="24" spans="1:4">
      <c r="A24">
        <v>20</v>
      </c>
      <c r="B24" s="610" t="s">
        <v>299</v>
      </c>
      <c r="D24" t="s">
        <v>400</v>
      </c>
    </row>
    <row r="25" spans="1:4">
      <c r="A25">
        <v>21</v>
      </c>
      <c r="B25" s="610" t="s">
        <v>439</v>
      </c>
      <c r="D25" t="s">
        <v>400</v>
      </c>
    </row>
    <row r="26" spans="1:4">
      <c r="A26">
        <v>22</v>
      </c>
      <c r="B26" s="610" t="s">
        <v>440</v>
      </c>
      <c r="C26" t="s">
        <v>400</v>
      </c>
      <c r="D26" t="s">
        <v>400</v>
      </c>
    </row>
    <row r="27" spans="1:4">
      <c r="A27">
        <v>23</v>
      </c>
      <c r="B27" s="610" t="s">
        <v>441</v>
      </c>
      <c r="C27" t="s">
        <v>400</v>
      </c>
      <c r="D27" t="s">
        <v>400</v>
      </c>
    </row>
    <row r="28" spans="1:4">
      <c r="A28">
        <v>24</v>
      </c>
      <c r="B28" s="610" t="s">
        <v>455</v>
      </c>
      <c r="C28" t="s">
        <v>400</v>
      </c>
      <c r="D28" t="s">
        <v>400</v>
      </c>
    </row>
    <row r="29" spans="1:4">
      <c r="A29">
        <v>25</v>
      </c>
      <c r="B29" s="610" t="s">
        <v>444</v>
      </c>
      <c r="C29" t="s">
        <v>400</v>
      </c>
      <c r="D29" t="s">
        <v>400</v>
      </c>
    </row>
    <row r="30" spans="1:4">
      <c r="A30">
        <v>26</v>
      </c>
      <c r="B30" t="s">
        <v>456</v>
      </c>
      <c r="D30" t="s">
        <v>400</v>
      </c>
    </row>
    <row r="31" spans="1:4">
      <c r="A31">
        <v>27</v>
      </c>
      <c r="B31" s="610" t="s">
        <v>442</v>
      </c>
      <c r="C31" t="s">
        <v>400</v>
      </c>
      <c r="D31" t="s">
        <v>400</v>
      </c>
    </row>
    <row r="32" spans="1:4">
      <c r="A32">
        <v>28</v>
      </c>
      <c r="B32" t="s">
        <v>443</v>
      </c>
      <c r="D32" t="s">
        <v>400</v>
      </c>
    </row>
    <row r="33" spans="1:4">
      <c r="A33">
        <v>29</v>
      </c>
      <c r="B33" s="610" t="s">
        <v>445</v>
      </c>
      <c r="C33" t="s">
        <v>400</v>
      </c>
      <c r="D33" t="s">
        <v>400</v>
      </c>
    </row>
    <row r="34" spans="1:4">
      <c r="A34">
        <v>30</v>
      </c>
      <c r="B34" s="610" t="s">
        <v>298</v>
      </c>
      <c r="C34" t="s">
        <v>400</v>
      </c>
      <c r="D34" t="s">
        <v>400</v>
      </c>
    </row>
  </sheetData>
  <mergeCells count="2">
    <mergeCell ref="C3:D3"/>
    <mergeCell ref="B2:C2"/>
  </mergeCells>
  <hyperlinks>
    <hyperlink ref="B6" location="'1.Nong nghiep'!A1" display=" Nông nghiệp" xr:uid="{00000000-0004-0000-0000-000000000000}"/>
    <hyperlink ref="B10" location="'2.IIPthang'!A1" display="IIP" xr:uid="{00000000-0004-0000-0000-000001000000}"/>
    <hyperlink ref="B12" location="'3.SPCNthang'!A1" display="sp CN tháng" xr:uid="{00000000-0004-0000-0000-000002000000}"/>
    <hyperlink ref="B14" location="'4.ton kho'!A1" display="Tồn kho" xr:uid="{00000000-0004-0000-0000-000003000000}"/>
    <hyperlink ref="B15" location="'5.tieu thu'!A1" display="Tiêu Thụ" xr:uid="{00000000-0004-0000-0000-000004000000}"/>
    <hyperlink ref="B16" location="'6.Doanh nghiep'!A1" display="Đăng ký DN" xr:uid="{00000000-0004-0000-0000-000005000000}"/>
    <hyperlink ref="B17" location="'7.Tong muc'!A1" display=" Tổng mức" xr:uid="{00000000-0004-0000-0000-000006000000}"/>
    <hyperlink ref="B18" location="'8.DTBLthang'!A1" display=" Doanh thu bán lẻ HH" xr:uid="{00000000-0004-0000-0000-000007000000}"/>
    <hyperlink ref="B20" location="'9.DT van tai'!A1" display=" DT vận tải" xr:uid="{00000000-0004-0000-0000-000008000000}"/>
    <hyperlink ref="B22" location="'10.Vantaithang'!A1" display=" Vận tải tháng" xr:uid="{00000000-0004-0000-0000-000009000000}"/>
    <hyperlink ref="B24" location="'11. Nhapkhau'!A1" display="Nhập khẩu" xr:uid="{00000000-0004-0000-0000-00000A000000}"/>
    <hyperlink ref="B25" location="'12.Xuatkhau'!A1" display=" Xuất khẩu" xr:uid="{00000000-0004-0000-0000-00000B000000}"/>
    <hyperlink ref="B26" location="'13.Thu NSNN'!A1" display="Thu ngân sách" xr:uid="{00000000-0004-0000-0000-00000C000000}"/>
    <hyperlink ref="B27" location="'14.Chi NSNN'!A1" display=" Chi ngân sách" xr:uid="{00000000-0004-0000-0000-00000D000000}"/>
    <hyperlink ref="B28" location="'15.NHNN'!A1" display="Hoạt động ngân hàng" xr:uid="{00000000-0004-0000-0000-00000E000000}"/>
    <hyperlink ref="B29" location="'16.Thu hut dau tu'!A1" display="Thu hút đầu tư" xr:uid="{00000000-0004-0000-0000-00000F000000}"/>
    <hyperlink ref="B31" location="'17.VonNSNNthang'!A1" display="Vốn đầu tư từ NSNN tháng" xr:uid="{00000000-0004-0000-0000-000010000000}"/>
    <hyperlink ref="B33" location="'18.CPI'!A1" display=" CPI" xr:uid="{00000000-0004-0000-0000-000011000000}"/>
    <hyperlink ref="B34" location="'19.XHMT'!A1" display="XHMT" xr:uid="{00000000-0004-0000-0000-000012000000}"/>
  </hyperlinks>
  <pageMargins left="1.1811023622047245" right="0.78740157480314965" top="0.78740157480314965" bottom="0.78740157480314965" header="0" footer="0"/>
  <pageSetup paperSize="9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3"/>
  <sheetViews>
    <sheetView workbookViewId="0">
      <selection activeCell="E13" sqref="E13"/>
    </sheetView>
  </sheetViews>
  <sheetFormatPr defaultRowHeight="24.95" customHeight="1"/>
  <cols>
    <col min="1" max="1" width="28.25" style="347" customWidth="1"/>
    <col min="2" max="2" width="9.125" style="347" customWidth="1"/>
    <col min="3" max="3" width="12.75" style="347" customWidth="1"/>
    <col min="4" max="4" width="12.875" style="347" customWidth="1"/>
    <col min="5" max="6" width="12.75" style="347" customWidth="1"/>
    <col min="7" max="7" width="19.625" style="347" customWidth="1"/>
    <col min="8" max="13" width="8" style="347" customWidth="1"/>
    <col min="14" max="232" width="9" style="347"/>
    <col min="233" max="233" width="29.625" style="347" customWidth="1"/>
    <col min="234" max="234" width="9" style="347" bestFit="1"/>
    <col min="235" max="235" width="6.875" style="347" bestFit="1" customWidth="1"/>
    <col min="236" max="236" width="6.125" style="347" bestFit="1" customWidth="1"/>
    <col min="237" max="237" width="6.625" style="347" bestFit="1" customWidth="1"/>
    <col min="238" max="239" width="9.375" style="347" customWidth="1"/>
    <col min="240" max="488" width="9" style="347"/>
    <col min="489" max="489" width="29.625" style="347" customWidth="1"/>
    <col min="490" max="490" width="9" style="347" bestFit="1"/>
    <col min="491" max="491" width="6.875" style="347" bestFit="1" customWidth="1"/>
    <col min="492" max="492" width="6.125" style="347" bestFit="1" customWidth="1"/>
    <col min="493" max="493" width="6.625" style="347" bestFit="1" customWidth="1"/>
    <col min="494" max="495" width="9.375" style="347" customWidth="1"/>
    <col min="496" max="744" width="9" style="347"/>
    <col min="745" max="745" width="29.625" style="347" customWidth="1"/>
    <col min="746" max="746" width="9" style="347" bestFit="1"/>
    <col min="747" max="747" width="6.875" style="347" bestFit="1" customWidth="1"/>
    <col min="748" max="748" width="6.125" style="347" bestFit="1" customWidth="1"/>
    <col min="749" max="749" width="6.625" style="347" bestFit="1" customWidth="1"/>
    <col min="750" max="751" width="9.375" style="347" customWidth="1"/>
    <col min="752" max="1000" width="9" style="347"/>
    <col min="1001" max="1001" width="29.625" style="347" customWidth="1"/>
    <col min="1002" max="1002" width="9" style="347" bestFit="1"/>
    <col min="1003" max="1003" width="6.875" style="347" bestFit="1" customWidth="1"/>
    <col min="1004" max="1004" width="6.125" style="347" bestFit="1" customWidth="1"/>
    <col min="1005" max="1005" width="6.625" style="347" bestFit="1" customWidth="1"/>
    <col min="1006" max="1007" width="9.375" style="347" customWidth="1"/>
    <col min="1008" max="1256" width="9" style="347"/>
    <col min="1257" max="1257" width="29.625" style="347" customWidth="1"/>
    <col min="1258" max="1258" width="9" style="347" bestFit="1"/>
    <col min="1259" max="1259" width="6.875" style="347" bestFit="1" customWidth="1"/>
    <col min="1260" max="1260" width="6.125" style="347" bestFit="1" customWidth="1"/>
    <col min="1261" max="1261" width="6.625" style="347" bestFit="1" customWidth="1"/>
    <col min="1262" max="1263" width="9.375" style="347" customWidth="1"/>
    <col min="1264" max="1512" width="9" style="347"/>
    <col min="1513" max="1513" width="29.625" style="347" customWidth="1"/>
    <col min="1514" max="1514" width="9" style="347" bestFit="1"/>
    <col min="1515" max="1515" width="6.875" style="347" bestFit="1" customWidth="1"/>
    <col min="1516" max="1516" width="6.125" style="347" bestFit="1" customWidth="1"/>
    <col min="1517" max="1517" width="6.625" style="347" bestFit="1" customWidth="1"/>
    <col min="1518" max="1519" width="9.375" style="347" customWidth="1"/>
    <col min="1520" max="1768" width="9" style="347"/>
    <col min="1769" max="1769" width="29.625" style="347" customWidth="1"/>
    <col min="1770" max="1770" width="9" style="347" bestFit="1"/>
    <col min="1771" max="1771" width="6.875" style="347" bestFit="1" customWidth="1"/>
    <col min="1772" max="1772" width="6.125" style="347" bestFit="1" customWidth="1"/>
    <col min="1773" max="1773" width="6.625" style="347" bestFit="1" customWidth="1"/>
    <col min="1774" max="1775" width="9.375" style="347" customWidth="1"/>
    <col min="1776" max="2024" width="9" style="347"/>
    <col min="2025" max="2025" width="29.625" style="347" customWidth="1"/>
    <col min="2026" max="2026" width="9" style="347" bestFit="1"/>
    <col min="2027" max="2027" width="6.875" style="347" bestFit="1" customWidth="1"/>
    <col min="2028" max="2028" width="6.125" style="347" bestFit="1" customWidth="1"/>
    <col min="2029" max="2029" width="6.625" style="347" bestFit="1" customWidth="1"/>
    <col min="2030" max="2031" width="9.375" style="347" customWidth="1"/>
    <col min="2032" max="2280" width="9" style="347"/>
    <col min="2281" max="2281" width="29.625" style="347" customWidth="1"/>
    <col min="2282" max="2282" width="9" style="347" bestFit="1"/>
    <col min="2283" max="2283" width="6.875" style="347" bestFit="1" customWidth="1"/>
    <col min="2284" max="2284" width="6.125" style="347" bestFit="1" customWidth="1"/>
    <col min="2285" max="2285" width="6.625" style="347" bestFit="1" customWidth="1"/>
    <col min="2286" max="2287" width="9.375" style="347" customWidth="1"/>
    <col min="2288" max="2536" width="9" style="347"/>
    <col min="2537" max="2537" width="29.625" style="347" customWidth="1"/>
    <col min="2538" max="2538" width="9" style="347" bestFit="1"/>
    <col min="2539" max="2539" width="6.875" style="347" bestFit="1" customWidth="1"/>
    <col min="2540" max="2540" width="6.125" style="347" bestFit="1" customWidth="1"/>
    <col min="2541" max="2541" width="6.625" style="347" bestFit="1" customWidth="1"/>
    <col min="2542" max="2543" width="9.375" style="347" customWidth="1"/>
    <col min="2544" max="2792" width="9" style="347"/>
    <col min="2793" max="2793" width="29.625" style="347" customWidth="1"/>
    <col min="2794" max="2794" width="9" style="347" bestFit="1"/>
    <col min="2795" max="2795" width="6.875" style="347" bestFit="1" customWidth="1"/>
    <col min="2796" max="2796" width="6.125" style="347" bestFit="1" customWidth="1"/>
    <col min="2797" max="2797" width="6.625" style="347" bestFit="1" customWidth="1"/>
    <col min="2798" max="2799" width="9.375" style="347" customWidth="1"/>
    <col min="2800" max="3048" width="9" style="347"/>
    <col min="3049" max="3049" width="29.625" style="347" customWidth="1"/>
    <col min="3050" max="3050" width="9" style="347" bestFit="1"/>
    <col min="3051" max="3051" width="6.875" style="347" bestFit="1" customWidth="1"/>
    <col min="3052" max="3052" width="6.125" style="347" bestFit="1" customWidth="1"/>
    <col min="3053" max="3053" width="6.625" style="347" bestFit="1" customWidth="1"/>
    <col min="3054" max="3055" width="9.375" style="347" customWidth="1"/>
    <col min="3056" max="3304" width="9" style="347"/>
    <col min="3305" max="3305" width="29.625" style="347" customWidth="1"/>
    <col min="3306" max="3306" width="9" style="347" bestFit="1"/>
    <col min="3307" max="3307" width="6.875" style="347" bestFit="1" customWidth="1"/>
    <col min="3308" max="3308" width="6.125" style="347" bestFit="1" customWidth="1"/>
    <col min="3309" max="3309" width="6.625" style="347" bestFit="1" customWidth="1"/>
    <col min="3310" max="3311" width="9.375" style="347" customWidth="1"/>
    <col min="3312" max="3560" width="9" style="347"/>
    <col min="3561" max="3561" width="29.625" style="347" customWidth="1"/>
    <col min="3562" max="3562" width="9" style="347" bestFit="1"/>
    <col min="3563" max="3563" width="6.875" style="347" bestFit="1" customWidth="1"/>
    <col min="3564" max="3564" width="6.125" style="347" bestFit="1" customWidth="1"/>
    <col min="3565" max="3565" width="6.625" style="347" bestFit="1" customWidth="1"/>
    <col min="3566" max="3567" width="9.375" style="347" customWidth="1"/>
    <col min="3568" max="3816" width="9" style="347"/>
    <col min="3817" max="3817" width="29.625" style="347" customWidth="1"/>
    <col min="3818" max="3818" width="9" style="347" bestFit="1"/>
    <col min="3819" max="3819" width="6.875" style="347" bestFit="1" customWidth="1"/>
    <col min="3820" max="3820" width="6.125" style="347" bestFit="1" customWidth="1"/>
    <col min="3821" max="3821" width="6.625" style="347" bestFit="1" customWidth="1"/>
    <col min="3822" max="3823" width="9.375" style="347" customWidth="1"/>
    <col min="3824" max="4072" width="9" style="347"/>
    <col min="4073" max="4073" width="29.625" style="347" customWidth="1"/>
    <col min="4074" max="4074" width="9" style="347" bestFit="1"/>
    <col min="4075" max="4075" width="6.875" style="347" bestFit="1" customWidth="1"/>
    <col min="4076" max="4076" width="6.125" style="347" bestFit="1" customWidth="1"/>
    <col min="4077" max="4077" width="6.625" style="347" bestFit="1" customWidth="1"/>
    <col min="4078" max="4079" width="9.375" style="347" customWidth="1"/>
    <col min="4080" max="4328" width="9" style="347"/>
    <col min="4329" max="4329" width="29.625" style="347" customWidth="1"/>
    <col min="4330" max="4330" width="9" style="347" bestFit="1"/>
    <col min="4331" max="4331" width="6.875" style="347" bestFit="1" customWidth="1"/>
    <col min="4332" max="4332" width="6.125" style="347" bestFit="1" customWidth="1"/>
    <col min="4333" max="4333" width="6.625" style="347" bestFit="1" customWidth="1"/>
    <col min="4334" max="4335" width="9.375" style="347" customWidth="1"/>
    <col min="4336" max="4584" width="9" style="347"/>
    <col min="4585" max="4585" width="29.625" style="347" customWidth="1"/>
    <col min="4586" max="4586" width="9" style="347" bestFit="1"/>
    <col min="4587" max="4587" width="6.875" style="347" bestFit="1" customWidth="1"/>
    <col min="4588" max="4588" width="6.125" style="347" bestFit="1" customWidth="1"/>
    <col min="4589" max="4589" width="6.625" style="347" bestFit="1" customWidth="1"/>
    <col min="4590" max="4591" width="9.375" style="347" customWidth="1"/>
    <col min="4592" max="4840" width="9" style="347"/>
    <col min="4841" max="4841" width="29.625" style="347" customWidth="1"/>
    <col min="4842" max="4842" width="9" style="347" bestFit="1"/>
    <col min="4843" max="4843" width="6.875" style="347" bestFit="1" customWidth="1"/>
    <col min="4844" max="4844" width="6.125" style="347" bestFit="1" customWidth="1"/>
    <col min="4845" max="4845" width="6.625" style="347" bestFit="1" customWidth="1"/>
    <col min="4846" max="4847" width="9.375" style="347" customWidth="1"/>
    <col min="4848" max="5096" width="9" style="347"/>
    <col min="5097" max="5097" width="29.625" style="347" customWidth="1"/>
    <col min="5098" max="5098" width="9" style="347" bestFit="1"/>
    <col min="5099" max="5099" width="6.875" style="347" bestFit="1" customWidth="1"/>
    <col min="5100" max="5100" width="6.125" style="347" bestFit="1" customWidth="1"/>
    <col min="5101" max="5101" width="6.625" style="347" bestFit="1" customWidth="1"/>
    <col min="5102" max="5103" width="9.375" style="347" customWidth="1"/>
    <col min="5104" max="5352" width="9" style="347"/>
    <col min="5353" max="5353" width="29.625" style="347" customWidth="1"/>
    <col min="5354" max="5354" width="9" style="347" bestFit="1"/>
    <col min="5355" max="5355" width="6.875" style="347" bestFit="1" customWidth="1"/>
    <col min="5356" max="5356" width="6.125" style="347" bestFit="1" customWidth="1"/>
    <col min="5357" max="5357" width="6.625" style="347" bestFit="1" customWidth="1"/>
    <col min="5358" max="5359" width="9.375" style="347" customWidth="1"/>
    <col min="5360" max="5608" width="9" style="347"/>
    <col min="5609" max="5609" width="29.625" style="347" customWidth="1"/>
    <col min="5610" max="5610" width="9" style="347" bestFit="1"/>
    <col min="5611" max="5611" width="6.875" style="347" bestFit="1" customWidth="1"/>
    <col min="5612" max="5612" width="6.125" style="347" bestFit="1" customWidth="1"/>
    <col min="5613" max="5613" width="6.625" style="347" bestFit="1" customWidth="1"/>
    <col min="5614" max="5615" width="9.375" style="347" customWidth="1"/>
    <col min="5616" max="5864" width="9" style="347"/>
    <col min="5865" max="5865" width="29.625" style="347" customWidth="1"/>
    <col min="5866" max="5866" width="9" style="347" bestFit="1"/>
    <col min="5867" max="5867" width="6.875" style="347" bestFit="1" customWidth="1"/>
    <col min="5868" max="5868" width="6.125" style="347" bestFit="1" customWidth="1"/>
    <col min="5869" max="5869" width="6.625" style="347" bestFit="1" customWidth="1"/>
    <col min="5870" max="5871" width="9.375" style="347" customWidth="1"/>
    <col min="5872" max="6120" width="9" style="347"/>
    <col min="6121" max="6121" width="29.625" style="347" customWidth="1"/>
    <col min="6122" max="6122" width="9" style="347" bestFit="1"/>
    <col min="6123" max="6123" width="6.875" style="347" bestFit="1" customWidth="1"/>
    <col min="6124" max="6124" width="6.125" style="347" bestFit="1" customWidth="1"/>
    <col min="6125" max="6125" width="6.625" style="347" bestFit="1" customWidth="1"/>
    <col min="6126" max="6127" width="9.375" style="347" customWidth="1"/>
    <col min="6128" max="6376" width="9" style="347"/>
    <col min="6377" max="6377" width="29.625" style="347" customWidth="1"/>
    <col min="6378" max="6378" width="9" style="347" bestFit="1"/>
    <col min="6379" max="6379" width="6.875" style="347" bestFit="1" customWidth="1"/>
    <col min="6380" max="6380" width="6.125" style="347" bestFit="1" customWidth="1"/>
    <col min="6381" max="6381" width="6.625" style="347" bestFit="1" customWidth="1"/>
    <col min="6382" max="6383" width="9.375" style="347" customWidth="1"/>
    <col min="6384" max="6632" width="9" style="347"/>
    <col min="6633" max="6633" width="29.625" style="347" customWidth="1"/>
    <col min="6634" max="6634" width="9" style="347" bestFit="1"/>
    <col min="6635" max="6635" width="6.875" style="347" bestFit="1" customWidth="1"/>
    <col min="6636" max="6636" width="6.125" style="347" bestFit="1" customWidth="1"/>
    <col min="6637" max="6637" width="6.625" style="347" bestFit="1" customWidth="1"/>
    <col min="6638" max="6639" width="9.375" style="347" customWidth="1"/>
    <col min="6640" max="6888" width="9" style="347"/>
    <col min="6889" max="6889" width="29.625" style="347" customWidth="1"/>
    <col min="6890" max="6890" width="9" style="347" bestFit="1"/>
    <col min="6891" max="6891" width="6.875" style="347" bestFit="1" customWidth="1"/>
    <col min="6892" max="6892" width="6.125" style="347" bestFit="1" customWidth="1"/>
    <col min="6893" max="6893" width="6.625" style="347" bestFit="1" customWidth="1"/>
    <col min="6894" max="6895" width="9.375" style="347" customWidth="1"/>
    <col min="6896" max="7144" width="9" style="347"/>
    <col min="7145" max="7145" width="29.625" style="347" customWidth="1"/>
    <col min="7146" max="7146" width="9" style="347" bestFit="1"/>
    <col min="7147" max="7147" width="6.875" style="347" bestFit="1" customWidth="1"/>
    <col min="7148" max="7148" width="6.125" style="347" bestFit="1" customWidth="1"/>
    <col min="7149" max="7149" width="6.625" style="347" bestFit="1" customWidth="1"/>
    <col min="7150" max="7151" width="9.375" style="347" customWidth="1"/>
    <col min="7152" max="7400" width="9" style="347"/>
    <col min="7401" max="7401" width="29.625" style="347" customWidth="1"/>
    <col min="7402" max="7402" width="9" style="347" bestFit="1"/>
    <col min="7403" max="7403" width="6.875" style="347" bestFit="1" customWidth="1"/>
    <col min="7404" max="7404" width="6.125" style="347" bestFit="1" customWidth="1"/>
    <col min="7405" max="7405" width="6.625" style="347" bestFit="1" customWidth="1"/>
    <col min="7406" max="7407" width="9.375" style="347" customWidth="1"/>
    <col min="7408" max="7656" width="9" style="347"/>
    <col min="7657" max="7657" width="29.625" style="347" customWidth="1"/>
    <col min="7658" max="7658" width="9" style="347" bestFit="1"/>
    <col min="7659" max="7659" width="6.875" style="347" bestFit="1" customWidth="1"/>
    <col min="7660" max="7660" width="6.125" style="347" bestFit="1" customWidth="1"/>
    <col min="7661" max="7661" width="6.625" style="347" bestFit="1" customWidth="1"/>
    <col min="7662" max="7663" width="9.375" style="347" customWidth="1"/>
    <col min="7664" max="7912" width="9" style="347"/>
    <col min="7913" max="7913" width="29.625" style="347" customWidth="1"/>
    <col min="7914" max="7914" width="9" style="347" bestFit="1"/>
    <col min="7915" max="7915" width="6.875" style="347" bestFit="1" customWidth="1"/>
    <col min="7916" max="7916" width="6.125" style="347" bestFit="1" customWidth="1"/>
    <col min="7917" max="7917" width="6.625" style="347" bestFit="1" customWidth="1"/>
    <col min="7918" max="7919" width="9.375" style="347" customWidth="1"/>
    <col min="7920" max="8168" width="9" style="347"/>
    <col min="8169" max="8169" width="29.625" style="347" customWidth="1"/>
    <col min="8170" max="8170" width="9" style="347" bestFit="1"/>
    <col min="8171" max="8171" width="6.875" style="347" bestFit="1" customWidth="1"/>
    <col min="8172" max="8172" width="6.125" style="347" bestFit="1" customWidth="1"/>
    <col min="8173" max="8173" width="6.625" style="347" bestFit="1" customWidth="1"/>
    <col min="8174" max="8175" width="9.375" style="347" customWidth="1"/>
    <col min="8176" max="8424" width="9" style="347"/>
    <col min="8425" max="8425" width="29.625" style="347" customWidth="1"/>
    <col min="8426" max="8426" width="9" style="347" bestFit="1"/>
    <col min="8427" max="8427" width="6.875" style="347" bestFit="1" customWidth="1"/>
    <col min="8428" max="8428" width="6.125" style="347" bestFit="1" customWidth="1"/>
    <col min="8429" max="8429" width="6.625" style="347" bestFit="1" customWidth="1"/>
    <col min="8430" max="8431" width="9.375" style="347" customWidth="1"/>
    <col min="8432" max="8680" width="9" style="347"/>
    <col min="8681" max="8681" width="29.625" style="347" customWidth="1"/>
    <col min="8682" max="8682" width="9" style="347" bestFit="1"/>
    <col min="8683" max="8683" width="6.875" style="347" bestFit="1" customWidth="1"/>
    <col min="8684" max="8684" width="6.125" style="347" bestFit="1" customWidth="1"/>
    <col min="8685" max="8685" width="6.625" style="347" bestFit="1" customWidth="1"/>
    <col min="8686" max="8687" width="9.375" style="347" customWidth="1"/>
    <col min="8688" max="8936" width="9" style="347"/>
    <col min="8937" max="8937" width="29.625" style="347" customWidth="1"/>
    <col min="8938" max="8938" width="9" style="347" bestFit="1"/>
    <col min="8939" max="8939" width="6.875" style="347" bestFit="1" customWidth="1"/>
    <col min="8940" max="8940" width="6.125" style="347" bestFit="1" customWidth="1"/>
    <col min="8941" max="8941" width="6.625" style="347" bestFit="1" customWidth="1"/>
    <col min="8942" max="8943" width="9.375" style="347" customWidth="1"/>
    <col min="8944" max="9192" width="9" style="347"/>
    <col min="9193" max="9193" width="29.625" style="347" customWidth="1"/>
    <col min="9194" max="9194" width="9" style="347" bestFit="1"/>
    <col min="9195" max="9195" width="6.875" style="347" bestFit="1" customWidth="1"/>
    <col min="9196" max="9196" width="6.125" style="347" bestFit="1" customWidth="1"/>
    <col min="9197" max="9197" width="6.625" style="347" bestFit="1" customWidth="1"/>
    <col min="9198" max="9199" width="9.375" style="347" customWidth="1"/>
    <col min="9200" max="9448" width="9" style="347"/>
    <col min="9449" max="9449" width="29.625" style="347" customWidth="1"/>
    <col min="9450" max="9450" width="9" style="347" bestFit="1"/>
    <col min="9451" max="9451" width="6.875" style="347" bestFit="1" customWidth="1"/>
    <col min="9452" max="9452" width="6.125" style="347" bestFit="1" customWidth="1"/>
    <col min="9453" max="9453" width="6.625" style="347" bestFit="1" customWidth="1"/>
    <col min="9454" max="9455" width="9.375" style="347" customWidth="1"/>
    <col min="9456" max="9704" width="9" style="347"/>
    <col min="9705" max="9705" width="29.625" style="347" customWidth="1"/>
    <col min="9706" max="9706" width="9" style="347" bestFit="1"/>
    <col min="9707" max="9707" width="6.875" style="347" bestFit="1" customWidth="1"/>
    <col min="9708" max="9708" width="6.125" style="347" bestFit="1" customWidth="1"/>
    <col min="9709" max="9709" width="6.625" style="347" bestFit="1" customWidth="1"/>
    <col min="9710" max="9711" width="9.375" style="347" customWidth="1"/>
    <col min="9712" max="9960" width="9" style="347"/>
    <col min="9961" max="9961" width="29.625" style="347" customWidth="1"/>
    <col min="9962" max="9962" width="9" style="347" bestFit="1"/>
    <col min="9963" max="9963" width="6.875" style="347" bestFit="1" customWidth="1"/>
    <col min="9964" max="9964" width="6.125" style="347" bestFit="1" customWidth="1"/>
    <col min="9965" max="9965" width="6.625" style="347" bestFit="1" customWidth="1"/>
    <col min="9966" max="9967" width="9.375" style="347" customWidth="1"/>
    <col min="9968" max="10216" width="9" style="347"/>
    <col min="10217" max="10217" width="29.625" style="347" customWidth="1"/>
    <col min="10218" max="10218" width="9" style="347" bestFit="1"/>
    <col min="10219" max="10219" width="6.875" style="347" bestFit="1" customWidth="1"/>
    <col min="10220" max="10220" width="6.125" style="347" bestFit="1" customWidth="1"/>
    <col min="10221" max="10221" width="6.625" style="347" bestFit="1" customWidth="1"/>
    <col min="10222" max="10223" width="9.375" style="347" customWidth="1"/>
    <col min="10224" max="10472" width="9" style="347"/>
    <col min="10473" max="10473" width="29.625" style="347" customWidth="1"/>
    <col min="10474" max="10474" width="9" style="347" bestFit="1"/>
    <col min="10475" max="10475" width="6.875" style="347" bestFit="1" customWidth="1"/>
    <col min="10476" max="10476" width="6.125" style="347" bestFit="1" customWidth="1"/>
    <col min="10477" max="10477" width="6.625" style="347" bestFit="1" customWidth="1"/>
    <col min="10478" max="10479" width="9.375" style="347" customWidth="1"/>
    <col min="10480" max="10728" width="9" style="347"/>
    <col min="10729" max="10729" width="29.625" style="347" customWidth="1"/>
    <col min="10730" max="10730" width="9" style="347" bestFit="1"/>
    <col min="10731" max="10731" width="6.875" style="347" bestFit="1" customWidth="1"/>
    <col min="10732" max="10732" width="6.125" style="347" bestFit="1" customWidth="1"/>
    <col min="10733" max="10733" width="6.625" style="347" bestFit="1" customWidth="1"/>
    <col min="10734" max="10735" width="9.375" style="347" customWidth="1"/>
    <col min="10736" max="10984" width="9" style="347"/>
    <col min="10985" max="10985" width="29.625" style="347" customWidth="1"/>
    <col min="10986" max="10986" width="9" style="347" bestFit="1"/>
    <col min="10987" max="10987" width="6.875" style="347" bestFit="1" customWidth="1"/>
    <col min="10988" max="10988" width="6.125" style="347" bestFit="1" customWidth="1"/>
    <col min="10989" max="10989" width="6.625" style="347" bestFit="1" customWidth="1"/>
    <col min="10990" max="10991" width="9.375" style="347" customWidth="1"/>
    <col min="10992" max="11240" width="9" style="347"/>
    <col min="11241" max="11241" width="29.625" style="347" customWidth="1"/>
    <col min="11242" max="11242" width="9" style="347" bestFit="1"/>
    <col min="11243" max="11243" width="6.875" style="347" bestFit="1" customWidth="1"/>
    <col min="11244" max="11244" width="6.125" style="347" bestFit="1" customWidth="1"/>
    <col min="11245" max="11245" width="6.625" style="347" bestFit="1" customWidth="1"/>
    <col min="11246" max="11247" width="9.375" style="347" customWidth="1"/>
    <col min="11248" max="11496" width="9" style="347"/>
    <col min="11497" max="11497" width="29.625" style="347" customWidth="1"/>
    <col min="11498" max="11498" width="9" style="347" bestFit="1"/>
    <col min="11499" max="11499" width="6.875" style="347" bestFit="1" customWidth="1"/>
    <col min="11500" max="11500" width="6.125" style="347" bestFit="1" customWidth="1"/>
    <col min="11501" max="11501" width="6.625" style="347" bestFit="1" customWidth="1"/>
    <col min="11502" max="11503" width="9.375" style="347" customWidth="1"/>
    <col min="11504" max="11752" width="9" style="347"/>
    <col min="11753" max="11753" width="29.625" style="347" customWidth="1"/>
    <col min="11754" max="11754" width="9" style="347" bestFit="1"/>
    <col min="11755" max="11755" width="6.875" style="347" bestFit="1" customWidth="1"/>
    <col min="11756" max="11756" width="6.125" style="347" bestFit="1" customWidth="1"/>
    <col min="11757" max="11757" width="6.625" style="347" bestFit="1" customWidth="1"/>
    <col min="11758" max="11759" width="9.375" style="347" customWidth="1"/>
    <col min="11760" max="12008" width="9" style="347"/>
    <col min="12009" max="12009" width="29.625" style="347" customWidth="1"/>
    <col min="12010" max="12010" width="9" style="347" bestFit="1"/>
    <col min="12011" max="12011" width="6.875" style="347" bestFit="1" customWidth="1"/>
    <col min="12012" max="12012" width="6.125" style="347" bestFit="1" customWidth="1"/>
    <col min="12013" max="12013" width="6.625" style="347" bestFit="1" customWidth="1"/>
    <col min="12014" max="12015" width="9.375" style="347" customWidth="1"/>
    <col min="12016" max="12264" width="9" style="347"/>
    <col min="12265" max="12265" width="29.625" style="347" customWidth="1"/>
    <col min="12266" max="12266" width="9" style="347" bestFit="1"/>
    <col min="12267" max="12267" width="6.875" style="347" bestFit="1" customWidth="1"/>
    <col min="12268" max="12268" width="6.125" style="347" bestFit="1" customWidth="1"/>
    <col min="12269" max="12269" width="6.625" style="347" bestFit="1" customWidth="1"/>
    <col min="12270" max="12271" width="9.375" style="347" customWidth="1"/>
    <col min="12272" max="12520" width="9" style="347"/>
    <col min="12521" max="12521" width="29.625" style="347" customWidth="1"/>
    <col min="12522" max="12522" width="9" style="347" bestFit="1"/>
    <col min="12523" max="12523" width="6.875" style="347" bestFit="1" customWidth="1"/>
    <col min="12524" max="12524" width="6.125" style="347" bestFit="1" customWidth="1"/>
    <col min="12525" max="12525" width="6.625" style="347" bestFit="1" customWidth="1"/>
    <col min="12526" max="12527" width="9.375" style="347" customWidth="1"/>
    <col min="12528" max="12776" width="9" style="347"/>
    <col min="12777" max="12777" width="29.625" style="347" customWidth="1"/>
    <col min="12778" max="12778" width="9" style="347" bestFit="1"/>
    <col min="12779" max="12779" width="6.875" style="347" bestFit="1" customWidth="1"/>
    <col min="12780" max="12780" width="6.125" style="347" bestFit="1" customWidth="1"/>
    <col min="12781" max="12781" width="6.625" style="347" bestFit="1" customWidth="1"/>
    <col min="12782" max="12783" width="9.375" style="347" customWidth="1"/>
    <col min="12784" max="13032" width="9" style="347"/>
    <col min="13033" max="13033" width="29.625" style="347" customWidth="1"/>
    <col min="13034" max="13034" width="9" style="347" bestFit="1"/>
    <col min="13035" max="13035" width="6.875" style="347" bestFit="1" customWidth="1"/>
    <col min="13036" max="13036" width="6.125" style="347" bestFit="1" customWidth="1"/>
    <col min="13037" max="13037" width="6.625" style="347" bestFit="1" customWidth="1"/>
    <col min="13038" max="13039" width="9.375" style="347" customWidth="1"/>
    <col min="13040" max="13288" width="9" style="347"/>
    <col min="13289" max="13289" width="29.625" style="347" customWidth="1"/>
    <col min="13290" max="13290" width="9" style="347" bestFit="1"/>
    <col min="13291" max="13291" width="6.875" style="347" bestFit="1" customWidth="1"/>
    <col min="13292" max="13292" width="6.125" style="347" bestFit="1" customWidth="1"/>
    <col min="13293" max="13293" width="6.625" style="347" bestFit="1" customWidth="1"/>
    <col min="13294" max="13295" width="9.375" style="347" customWidth="1"/>
    <col min="13296" max="13544" width="9" style="347"/>
    <col min="13545" max="13545" width="29.625" style="347" customWidth="1"/>
    <col min="13546" max="13546" width="9" style="347" bestFit="1"/>
    <col min="13547" max="13547" width="6.875" style="347" bestFit="1" customWidth="1"/>
    <col min="13548" max="13548" width="6.125" style="347" bestFit="1" customWidth="1"/>
    <col min="13549" max="13549" width="6.625" style="347" bestFit="1" customWidth="1"/>
    <col min="13550" max="13551" width="9.375" style="347" customWidth="1"/>
    <col min="13552" max="13800" width="9" style="347"/>
    <col min="13801" max="13801" width="29.625" style="347" customWidth="1"/>
    <col min="13802" max="13802" width="9" style="347" bestFit="1"/>
    <col min="13803" max="13803" width="6.875" style="347" bestFit="1" customWidth="1"/>
    <col min="13804" max="13804" width="6.125" style="347" bestFit="1" customWidth="1"/>
    <col min="13805" max="13805" width="6.625" style="347" bestFit="1" customWidth="1"/>
    <col min="13806" max="13807" width="9.375" style="347" customWidth="1"/>
    <col min="13808" max="14056" width="9" style="347"/>
    <col min="14057" max="14057" width="29.625" style="347" customWidth="1"/>
    <col min="14058" max="14058" width="9" style="347" bestFit="1"/>
    <col min="14059" max="14059" width="6.875" style="347" bestFit="1" customWidth="1"/>
    <col min="14060" max="14060" width="6.125" style="347" bestFit="1" customWidth="1"/>
    <col min="14061" max="14061" width="6.625" style="347" bestFit="1" customWidth="1"/>
    <col min="14062" max="14063" width="9.375" style="347" customWidth="1"/>
    <col min="14064" max="14312" width="9" style="347"/>
    <col min="14313" max="14313" width="29.625" style="347" customWidth="1"/>
    <col min="14314" max="14314" width="9" style="347" bestFit="1"/>
    <col min="14315" max="14315" width="6.875" style="347" bestFit="1" customWidth="1"/>
    <col min="14316" max="14316" width="6.125" style="347" bestFit="1" customWidth="1"/>
    <col min="14317" max="14317" width="6.625" style="347" bestFit="1" customWidth="1"/>
    <col min="14318" max="14319" width="9.375" style="347" customWidth="1"/>
    <col min="14320" max="14568" width="9" style="347"/>
    <col min="14569" max="14569" width="29.625" style="347" customWidth="1"/>
    <col min="14570" max="14570" width="9" style="347" bestFit="1"/>
    <col min="14571" max="14571" width="6.875" style="347" bestFit="1" customWidth="1"/>
    <col min="14572" max="14572" width="6.125" style="347" bestFit="1" customWidth="1"/>
    <col min="14573" max="14573" width="6.625" style="347" bestFit="1" customWidth="1"/>
    <col min="14574" max="14575" width="9.375" style="347" customWidth="1"/>
    <col min="14576" max="14824" width="9" style="347"/>
    <col min="14825" max="14825" width="29.625" style="347" customWidth="1"/>
    <col min="14826" max="14826" width="9" style="347" bestFit="1"/>
    <col min="14827" max="14827" width="6.875" style="347" bestFit="1" customWidth="1"/>
    <col min="14828" max="14828" width="6.125" style="347" bestFit="1" customWidth="1"/>
    <col min="14829" max="14829" width="6.625" style="347" bestFit="1" customWidth="1"/>
    <col min="14830" max="14831" width="9.375" style="347" customWidth="1"/>
    <col min="14832" max="15080" width="9" style="347"/>
    <col min="15081" max="15081" width="29.625" style="347" customWidth="1"/>
    <col min="15082" max="15082" width="9" style="347" bestFit="1"/>
    <col min="15083" max="15083" width="6.875" style="347" bestFit="1" customWidth="1"/>
    <col min="15084" max="15084" width="6.125" style="347" bestFit="1" customWidth="1"/>
    <col min="15085" max="15085" width="6.625" style="347" bestFit="1" customWidth="1"/>
    <col min="15086" max="15087" width="9.375" style="347" customWidth="1"/>
    <col min="15088" max="15336" width="9" style="347"/>
    <col min="15337" max="15337" width="29.625" style="347" customWidth="1"/>
    <col min="15338" max="15338" width="9" style="347" bestFit="1"/>
    <col min="15339" max="15339" width="6.875" style="347" bestFit="1" customWidth="1"/>
    <col min="15340" max="15340" width="6.125" style="347" bestFit="1" customWidth="1"/>
    <col min="15341" max="15341" width="6.625" style="347" bestFit="1" customWidth="1"/>
    <col min="15342" max="15343" width="9.375" style="347" customWidth="1"/>
    <col min="15344" max="15592" width="9" style="347"/>
    <col min="15593" max="15593" width="29.625" style="347" customWidth="1"/>
    <col min="15594" max="15594" width="9" style="347" bestFit="1"/>
    <col min="15595" max="15595" width="6.875" style="347" bestFit="1" customWidth="1"/>
    <col min="15596" max="15596" width="6.125" style="347" bestFit="1" customWidth="1"/>
    <col min="15597" max="15597" width="6.625" style="347" bestFit="1" customWidth="1"/>
    <col min="15598" max="15599" width="9.375" style="347" customWidth="1"/>
    <col min="15600" max="15848" width="9" style="347"/>
    <col min="15849" max="15849" width="29.625" style="347" customWidth="1"/>
    <col min="15850" max="15850" width="9" style="347" bestFit="1"/>
    <col min="15851" max="15851" width="6.875" style="347" bestFit="1" customWidth="1"/>
    <col min="15852" max="15852" width="6.125" style="347" bestFit="1" customWidth="1"/>
    <col min="15853" max="15853" width="6.625" style="347" bestFit="1" customWidth="1"/>
    <col min="15854" max="15855" width="9.375" style="347" customWidth="1"/>
    <col min="15856" max="16104" width="9" style="347"/>
    <col min="16105" max="16105" width="29.625" style="347" customWidth="1"/>
    <col min="16106" max="16106" width="9" style="347" bestFit="1"/>
    <col min="16107" max="16107" width="6.875" style="347" bestFit="1" customWidth="1"/>
    <col min="16108" max="16108" width="6.125" style="347" bestFit="1" customWidth="1"/>
    <col min="16109" max="16109" width="6.625" style="347" bestFit="1" customWidth="1"/>
    <col min="16110" max="16111" width="9.375" style="347" customWidth="1"/>
    <col min="16112" max="16384" width="9" style="347"/>
  </cols>
  <sheetData>
    <row r="1" spans="1:14" ht="15.75">
      <c r="G1" s="43"/>
    </row>
    <row r="2" spans="1:14" s="343" customFormat="1" ht="25.5" customHeight="1">
      <c r="A2" s="670" t="s">
        <v>633</v>
      </c>
      <c r="B2" s="670"/>
      <c r="C2" s="670"/>
      <c r="D2" s="670"/>
      <c r="E2" s="670"/>
      <c r="F2" s="670"/>
      <c r="G2" s="670"/>
    </row>
    <row r="3" spans="1:14" s="343" customFormat="1" ht="25.5" customHeight="1">
      <c r="A3" s="665"/>
      <c r="B3" s="665"/>
      <c r="C3" s="665"/>
      <c r="D3" s="665"/>
      <c r="E3" s="665"/>
      <c r="F3" s="665"/>
      <c r="G3" s="665"/>
    </row>
    <row r="4" spans="1:14" s="343" customFormat="1" ht="27" customHeight="1">
      <c r="A4" s="834"/>
      <c r="B4" s="836" t="s">
        <v>332</v>
      </c>
      <c r="C4" s="836" t="s">
        <v>545</v>
      </c>
      <c r="D4" s="836" t="s">
        <v>546</v>
      </c>
      <c r="E4" s="836" t="s">
        <v>547</v>
      </c>
      <c r="F4" s="828" t="s">
        <v>80</v>
      </c>
      <c r="G4" s="828"/>
    </row>
    <row r="5" spans="1:14" ht="45" customHeight="1">
      <c r="A5" s="835"/>
      <c r="B5" s="837"/>
      <c r="C5" s="837"/>
      <c r="D5" s="837"/>
      <c r="E5" s="837"/>
      <c r="F5" s="342" t="s">
        <v>533</v>
      </c>
      <c r="G5" s="342" t="s">
        <v>535</v>
      </c>
    </row>
    <row r="6" spans="1:14" ht="20.100000000000001" customHeight="1">
      <c r="A6" s="195" t="s">
        <v>333</v>
      </c>
      <c r="B6" s="345" t="s">
        <v>133</v>
      </c>
      <c r="C6" s="601">
        <v>33506</v>
      </c>
      <c r="D6" s="601">
        <v>35987</v>
      </c>
      <c r="E6" s="601">
        <v>256692</v>
      </c>
      <c r="F6" s="602">
        <v>140.30019493177389</v>
      </c>
      <c r="G6" s="602">
        <v>125.34829551281112</v>
      </c>
    </row>
    <row r="7" spans="1:14" ht="20.100000000000001" customHeight="1">
      <c r="A7" s="195" t="s">
        <v>334</v>
      </c>
      <c r="B7" s="345" t="s">
        <v>134</v>
      </c>
      <c r="C7" s="601">
        <v>6190.9237127918705</v>
      </c>
      <c r="D7" s="601">
        <v>5462.4130741668941</v>
      </c>
      <c r="E7" s="601">
        <v>49292.666866293439</v>
      </c>
      <c r="F7" s="602">
        <v>123.8235886845186</v>
      </c>
      <c r="G7" s="602">
        <v>92.096313048663774</v>
      </c>
      <c r="H7" s="603"/>
      <c r="I7" s="603"/>
      <c r="J7" s="603"/>
      <c r="K7" s="603"/>
      <c r="L7" s="603"/>
      <c r="M7" s="603"/>
      <c r="N7" s="603"/>
    </row>
    <row r="8" spans="1:14" ht="20.100000000000001" customHeight="1">
      <c r="A8" s="195" t="s">
        <v>335</v>
      </c>
      <c r="B8" s="345" t="s">
        <v>135</v>
      </c>
      <c r="C8" s="601">
        <v>964.67246611562302</v>
      </c>
      <c r="D8" s="601">
        <v>1024.13353659989</v>
      </c>
      <c r="E8" s="601">
        <v>7926.5605369095538</v>
      </c>
      <c r="F8" s="602">
        <v>154.62962962962962</v>
      </c>
      <c r="G8" s="602">
        <v>102.57455757479572</v>
      </c>
      <c r="H8" s="603"/>
      <c r="I8" s="603"/>
      <c r="J8" s="603"/>
      <c r="K8" s="603"/>
      <c r="L8" s="603"/>
      <c r="M8" s="603"/>
      <c r="N8" s="603"/>
    </row>
    <row r="9" spans="1:14" ht="20.100000000000001" customHeight="1">
      <c r="A9" s="195" t="s">
        <v>336</v>
      </c>
      <c r="B9" s="345" t="s">
        <v>136</v>
      </c>
      <c r="C9" s="601">
        <v>9477.0007239260794</v>
      </c>
      <c r="D9" s="601">
        <v>9587.6010191926307</v>
      </c>
      <c r="E9" s="601">
        <v>76338.380654206165</v>
      </c>
      <c r="F9" s="602">
        <v>137.82387259083632</v>
      </c>
      <c r="G9" s="602">
        <v>118.94404048896747</v>
      </c>
      <c r="H9" s="603"/>
      <c r="I9" s="603"/>
      <c r="J9" s="603"/>
      <c r="K9" s="603"/>
      <c r="L9" s="603"/>
      <c r="M9" s="603"/>
      <c r="N9" s="603"/>
    </row>
    <row r="10" spans="1:14" ht="20.100000000000001" customHeight="1">
      <c r="A10" s="195" t="s">
        <v>337</v>
      </c>
      <c r="B10" s="345" t="s">
        <v>139</v>
      </c>
      <c r="C10" s="601">
        <v>388104</v>
      </c>
      <c r="D10" s="601">
        <v>388104</v>
      </c>
      <c r="E10" s="601">
        <v>3794886</v>
      </c>
      <c r="F10" s="602">
        <v>137.01334463037492</v>
      </c>
      <c r="G10" s="602">
        <v>98.283903720837358</v>
      </c>
      <c r="H10" s="603"/>
      <c r="I10" s="603"/>
      <c r="J10" s="603"/>
      <c r="K10" s="603"/>
      <c r="L10" s="603"/>
      <c r="M10" s="603"/>
      <c r="N10" s="603"/>
    </row>
    <row r="11" spans="1:14" ht="20.100000000000001" customHeight="1">
      <c r="A11" s="195" t="s">
        <v>338</v>
      </c>
      <c r="B11" s="345" t="s">
        <v>139</v>
      </c>
      <c r="C11" s="601">
        <v>281593</v>
      </c>
      <c r="D11" s="601">
        <v>281593</v>
      </c>
      <c r="E11" s="601">
        <v>2545011</v>
      </c>
      <c r="F11" s="602">
        <v>128.07424488440739</v>
      </c>
      <c r="G11" s="602">
        <v>156.01542615015669</v>
      </c>
      <c r="H11" s="603"/>
      <c r="I11" s="603"/>
      <c r="J11" s="603"/>
      <c r="K11" s="603"/>
      <c r="L11" s="603"/>
      <c r="M11" s="603"/>
      <c r="N11" s="603"/>
    </row>
    <row r="12" spans="1:14" ht="20.100000000000001" customHeight="1">
      <c r="A12" s="195" t="s">
        <v>339</v>
      </c>
      <c r="B12" s="345" t="s">
        <v>139</v>
      </c>
      <c r="C12" s="601">
        <v>2212536</v>
      </c>
      <c r="D12" s="601">
        <v>2050000</v>
      </c>
      <c r="E12" s="601">
        <v>15089809</v>
      </c>
      <c r="F12" s="602">
        <v>392.32047032526236</v>
      </c>
      <c r="G12" s="602">
        <v>356.67986643127227</v>
      </c>
      <c r="H12" s="603"/>
      <c r="I12" s="603"/>
      <c r="J12" s="603"/>
      <c r="K12" s="603"/>
      <c r="L12" s="603"/>
      <c r="M12" s="603"/>
      <c r="N12" s="603"/>
    </row>
    <row r="13" spans="1:14" ht="20.100000000000001" customHeight="1">
      <c r="A13" s="195" t="s">
        <v>340</v>
      </c>
      <c r="B13" s="345" t="s">
        <v>137</v>
      </c>
      <c r="C13" s="601">
        <v>14060.776317837001</v>
      </c>
      <c r="D13" s="601">
        <v>14912.790500688699</v>
      </c>
      <c r="E13" s="601">
        <v>119243.662261891</v>
      </c>
      <c r="F13" s="602">
        <v>114.17999531456391</v>
      </c>
      <c r="G13" s="602">
        <v>108.71424096434683</v>
      </c>
      <c r="H13" s="603"/>
      <c r="I13" s="603"/>
      <c r="J13" s="603"/>
      <c r="K13" s="603"/>
      <c r="L13" s="603"/>
      <c r="M13" s="603"/>
      <c r="N13" s="603"/>
    </row>
    <row r="14" spans="1:14" ht="20.100000000000001" customHeight="1">
      <c r="A14" s="195" t="s">
        <v>341</v>
      </c>
      <c r="B14" s="345" t="s">
        <v>138</v>
      </c>
      <c r="C14" s="601">
        <v>4618</v>
      </c>
      <c r="D14" s="601">
        <v>3757</v>
      </c>
      <c r="E14" s="601">
        <v>31459.9</v>
      </c>
      <c r="F14" s="602">
        <v>124.651625746516</v>
      </c>
      <c r="G14" s="602">
        <v>138.57216478952</v>
      </c>
      <c r="H14" s="603"/>
      <c r="I14" s="603"/>
      <c r="J14" s="603"/>
      <c r="K14" s="603"/>
      <c r="L14" s="603"/>
      <c r="M14" s="603"/>
      <c r="N14" s="603"/>
    </row>
    <row r="15" spans="1:14" ht="20.100000000000001" customHeight="1">
      <c r="A15" s="195" t="s">
        <v>342</v>
      </c>
      <c r="B15" s="345" t="s">
        <v>139</v>
      </c>
      <c r="C15" s="601">
        <v>3575</v>
      </c>
      <c r="D15" s="601">
        <v>3769</v>
      </c>
      <c r="E15" s="601">
        <v>28488</v>
      </c>
      <c r="F15" s="602">
        <v>91.414018918263395</v>
      </c>
      <c r="G15" s="602">
        <v>97.448176780461097</v>
      </c>
      <c r="H15" s="603"/>
      <c r="I15" s="603"/>
      <c r="J15" s="603"/>
      <c r="K15" s="603"/>
      <c r="L15" s="603"/>
      <c r="M15" s="603"/>
      <c r="N15" s="603"/>
    </row>
    <row r="16" spans="1:14" ht="20.100000000000001" customHeight="1">
      <c r="A16" s="195" t="s">
        <v>343</v>
      </c>
      <c r="B16" s="345" t="s">
        <v>139</v>
      </c>
      <c r="C16" s="601">
        <v>163007</v>
      </c>
      <c r="D16" s="601">
        <v>129722</v>
      </c>
      <c r="E16" s="601">
        <v>1269929</v>
      </c>
      <c r="F16" s="602">
        <v>99.303386612774801</v>
      </c>
      <c r="G16" s="602">
        <v>108.99508636412401</v>
      </c>
      <c r="H16" s="603"/>
      <c r="I16" s="603"/>
      <c r="J16" s="603"/>
      <c r="K16" s="603"/>
      <c r="L16" s="603"/>
      <c r="M16" s="603"/>
      <c r="N16" s="603"/>
    </row>
    <row r="17" spans="1:14" ht="20.100000000000001" customHeight="1">
      <c r="A17" s="195" t="s">
        <v>344</v>
      </c>
      <c r="B17" s="345" t="s">
        <v>140</v>
      </c>
      <c r="C17" s="601">
        <v>508.35190577331599</v>
      </c>
      <c r="D17" s="601">
        <v>472.47546630623702</v>
      </c>
      <c r="E17" s="601">
        <v>3927.8088047885699</v>
      </c>
      <c r="F17" s="602">
        <v>112.117136051562</v>
      </c>
      <c r="G17" s="602">
        <v>109.954974015842</v>
      </c>
      <c r="H17" s="603"/>
      <c r="I17" s="603"/>
      <c r="J17" s="603"/>
      <c r="K17" s="603"/>
      <c r="L17" s="603"/>
      <c r="M17" s="603"/>
      <c r="N17" s="603"/>
    </row>
    <row r="18" spans="1:14" ht="20.100000000000001" customHeight="1">
      <c r="A18" s="195" t="s">
        <v>345</v>
      </c>
      <c r="B18" s="345" t="s">
        <v>141</v>
      </c>
      <c r="C18" s="601">
        <v>3266.12595881467</v>
      </c>
      <c r="D18" s="601">
        <v>3198.9265408624501</v>
      </c>
      <c r="E18" s="601">
        <v>26230.0020027266</v>
      </c>
      <c r="F18" s="602">
        <v>108.49146384859201</v>
      </c>
      <c r="G18" s="602">
        <v>105.10460390139301</v>
      </c>
      <c r="H18" s="603"/>
      <c r="I18" s="603"/>
      <c r="J18" s="603"/>
      <c r="K18" s="603"/>
      <c r="L18" s="603"/>
      <c r="M18" s="603"/>
      <c r="N18" s="603"/>
    </row>
    <row r="19" spans="1:14" ht="12.75"/>
    <row r="20" spans="1:14" ht="12.75"/>
    <row r="21" spans="1:14" ht="12.75"/>
    <row r="22" spans="1:14" ht="12.75"/>
    <row r="23" spans="1:14" ht="12.75"/>
    <row r="24" spans="1:14" ht="12.75"/>
    <row r="25" spans="1:14" ht="12.75"/>
    <row r="26" spans="1:14" ht="12.75"/>
    <row r="27" spans="1:14" ht="12.75"/>
    <row r="28" spans="1:14" ht="12.75"/>
    <row r="29" spans="1:14" ht="12.75"/>
    <row r="30" spans="1:14" ht="12.75"/>
    <row r="31" spans="1:14" ht="12.75"/>
    <row r="32" spans="1:14" ht="12.75"/>
    <row r="33" ht="12.75"/>
  </sheetData>
  <mergeCells count="6">
    <mergeCell ref="A4:A5"/>
    <mergeCell ref="F4:G4"/>
    <mergeCell ref="C4:C5"/>
    <mergeCell ref="B4:B5"/>
    <mergeCell ref="D4:D5"/>
    <mergeCell ref="E4:E5"/>
  </mergeCells>
  <pageMargins left="1.1811023622047245" right="0.78740157480314965" top="0.78740157480314965" bottom="0.78740157480314965" header="0" footer="0"/>
  <pageSetup paperSize="9" scale="64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9"/>
  <sheetViews>
    <sheetView workbookViewId="0">
      <selection activeCell="A4" sqref="A4:H19"/>
    </sheetView>
  </sheetViews>
  <sheetFormatPr defaultRowHeight="24.95" customHeight="1"/>
  <cols>
    <col min="1" max="1" width="25.625" style="43" customWidth="1"/>
    <col min="2" max="4" width="10.5" style="43" customWidth="1"/>
    <col min="5" max="6" width="12.875" style="43" customWidth="1"/>
    <col min="7" max="7" width="12.625" style="43" customWidth="1"/>
    <col min="8" max="8" width="12.75" style="43" customWidth="1"/>
    <col min="9" max="9" width="9" style="43" customWidth="1"/>
    <col min="10" max="240" width="9" style="43"/>
    <col min="241" max="241" width="29.625" style="43" customWidth="1"/>
    <col min="242" max="242" width="9" style="43" bestFit="1" customWidth="1"/>
    <col min="243" max="243" width="6.875" style="43" bestFit="1" customWidth="1"/>
    <col min="244" max="244" width="6.125" style="43" bestFit="1" customWidth="1"/>
    <col min="245" max="245" width="6.625" style="43" bestFit="1" customWidth="1"/>
    <col min="246" max="247" width="9.375" style="43" customWidth="1"/>
    <col min="248" max="496" width="9" style="43"/>
    <col min="497" max="497" width="29.625" style="43" customWidth="1"/>
    <col min="498" max="498" width="9" style="43" bestFit="1" customWidth="1"/>
    <col min="499" max="499" width="6.875" style="43" bestFit="1" customWidth="1"/>
    <col min="500" max="500" width="6.125" style="43" bestFit="1" customWidth="1"/>
    <col min="501" max="501" width="6.625" style="43" bestFit="1" customWidth="1"/>
    <col min="502" max="503" width="9.375" style="43" customWidth="1"/>
    <col min="504" max="752" width="9" style="43"/>
    <col min="753" max="753" width="29.625" style="43" customWidth="1"/>
    <col min="754" max="754" width="9" style="43" bestFit="1" customWidth="1"/>
    <col min="755" max="755" width="6.875" style="43" bestFit="1" customWidth="1"/>
    <col min="756" max="756" width="6.125" style="43" bestFit="1" customWidth="1"/>
    <col min="757" max="757" width="6.625" style="43" bestFit="1" customWidth="1"/>
    <col min="758" max="759" width="9.375" style="43" customWidth="1"/>
    <col min="760" max="1008" width="9" style="43"/>
    <col min="1009" max="1009" width="29.625" style="43" customWidth="1"/>
    <col min="1010" max="1010" width="9" style="43" bestFit="1" customWidth="1"/>
    <col min="1011" max="1011" width="6.875" style="43" bestFit="1" customWidth="1"/>
    <col min="1012" max="1012" width="6.125" style="43" bestFit="1" customWidth="1"/>
    <col min="1013" max="1013" width="6.625" style="43" bestFit="1" customWidth="1"/>
    <col min="1014" max="1015" width="9.375" style="43" customWidth="1"/>
    <col min="1016" max="1264" width="9" style="43"/>
    <col min="1265" max="1265" width="29.625" style="43" customWidth="1"/>
    <col min="1266" max="1266" width="9" style="43" bestFit="1" customWidth="1"/>
    <col min="1267" max="1267" width="6.875" style="43" bestFit="1" customWidth="1"/>
    <col min="1268" max="1268" width="6.125" style="43" bestFit="1" customWidth="1"/>
    <col min="1269" max="1269" width="6.625" style="43" bestFit="1" customWidth="1"/>
    <col min="1270" max="1271" width="9.375" style="43" customWidth="1"/>
    <col min="1272" max="1520" width="9" style="43"/>
    <col min="1521" max="1521" width="29.625" style="43" customWidth="1"/>
    <col min="1522" max="1522" width="9" style="43" bestFit="1" customWidth="1"/>
    <col min="1523" max="1523" width="6.875" style="43" bestFit="1" customWidth="1"/>
    <col min="1524" max="1524" width="6.125" style="43" bestFit="1" customWidth="1"/>
    <col min="1525" max="1525" width="6.625" style="43" bestFit="1" customWidth="1"/>
    <col min="1526" max="1527" width="9.375" style="43" customWidth="1"/>
    <col min="1528" max="1776" width="9" style="43"/>
    <col min="1777" max="1777" width="29.625" style="43" customWidth="1"/>
    <col min="1778" max="1778" width="9" style="43" bestFit="1" customWidth="1"/>
    <col min="1779" max="1779" width="6.875" style="43" bestFit="1" customWidth="1"/>
    <col min="1780" max="1780" width="6.125" style="43" bestFit="1" customWidth="1"/>
    <col min="1781" max="1781" width="6.625" style="43" bestFit="1" customWidth="1"/>
    <col min="1782" max="1783" width="9.375" style="43" customWidth="1"/>
    <col min="1784" max="2032" width="9" style="43"/>
    <col min="2033" max="2033" width="29.625" style="43" customWidth="1"/>
    <col min="2034" max="2034" width="9" style="43" bestFit="1" customWidth="1"/>
    <col min="2035" max="2035" width="6.875" style="43" bestFit="1" customWidth="1"/>
    <col min="2036" max="2036" width="6.125" style="43" bestFit="1" customWidth="1"/>
    <col min="2037" max="2037" width="6.625" style="43" bestFit="1" customWidth="1"/>
    <col min="2038" max="2039" width="9.375" style="43" customWidth="1"/>
    <col min="2040" max="2288" width="9" style="43"/>
    <col min="2289" max="2289" width="29.625" style="43" customWidth="1"/>
    <col min="2290" max="2290" width="9" style="43" bestFit="1" customWidth="1"/>
    <col min="2291" max="2291" width="6.875" style="43" bestFit="1" customWidth="1"/>
    <col min="2292" max="2292" width="6.125" style="43" bestFit="1" customWidth="1"/>
    <col min="2293" max="2293" width="6.625" style="43" bestFit="1" customWidth="1"/>
    <col min="2294" max="2295" width="9.375" style="43" customWidth="1"/>
    <col min="2296" max="2544" width="9" style="43"/>
    <col min="2545" max="2545" width="29.625" style="43" customWidth="1"/>
    <col min="2546" max="2546" width="9" style="43" bestFit="1" customWidth="1"/>
    <col min="2547" max="2547" width="6.875" style="43" bestFit="1" customWidth="1"/>
    <col min="2548" max="2548" width="6.125" style="43" bestFit="1" customWidth="1"/>
    <col min="2549" max="2549" width="6.625" style="43" bestFit="1" customWidth="1"/>
    <col min="2550" max="2551" width="9.375" style="43" customWidth="1"/>
    <col min="2552" max="2800" width="9" style="43"/>
    <col min="2801" max="2801" width="29.625" style="43" customWidth="1"/>
    <col min="2802" max="2802" width="9" style="43" bestFit="1" customWidth="1"/>
    <col min="2803" max="2803" width="6.875" style="43" bestFit="1" customWidth="1"/>
    <col min="2804" max="2804" width="6.125" style="43" bestFit="1" customWidth="1"/>
    <col min="2805" max="2805" width="6.625" style="43" bestFit="1" customWidth="1"/>
    <col min="2806" max="2807" width="9.375" style="43" customWidth="1"/>
    <col min="2808" max="3056" width="9" style="43"/>
    <col min="3057" max="3057" width="29.625" style="43" customWidth="1"/>
    <col min="3058" max="3058" width="9" style="43" bestFit="1" customWidth="1"/>
    <col min="3059" max="3059" width="6.875" style="43" bestFit="1" customWidth="1"/>
    <col min="3060" max="3060" width="6.125" style="43" bestFit="1" customWidth="1"/>
    <col min="3061" max="3061" width="6.625" style="43" bestFit="1" customWidth="1"/>
    <col min="3062" max="3063" width="9.375" style="43" customWidth="1"/>
    <col min="3064" max="3312" width="9" style="43"/>
    <col min="3313" max="3313" width="29.625" style="43" customWidth="1"/>
    <col min="3314" max="3314" width="9" style="43" bestFit="1" customWidth="1"/>
    <col min="3315" max="3315" width="6.875" style="43" bestFit="1" customWidth="1"/>
    <col min="3316" max="3316" width="6.125" style="43" bestFit="1" customWidth="1"/>
    <col min="3317" max="3317" width="6.625" style="43" bestFit="1" customWidth="1"/>
    <col min="3318" max="3319" width="9.375" style="43" customWidth="1"/>
    <col min="3320" max="3568" width="9" style="43"/>
    <col min="3569" max="3569" width="29.625" style="43" customWidth="1"/>
    <col min="3570" max="3570" width="9" style="43" bestFit="1" customWidth="1"/>
    <col min="3571" max="3571" width="6.875" style="43" bestFit="1" customWidth="1"/>
    <col min="3572" max="3572" width="6.125" style="43" bestFit="1" customWidth="1"/>
    <col min="3573" max="3573" width="6.625" style="43" bestFit="1" customWidth="1"/>
    <col min="3574" max="3575" width="9.375" style="43" customWidth="1"/>
    <col min="3576" max="3824" width="9" style="43"/>
    <col min="3825" max="3825" width="29.625" style="43" customWidth="1"/>
    <col min="3826" max="3826" width="9" style="43" bestFit="1" customWidth="1"/>
    <col min="3827" max="3827" width="6.875" style="43" bestFit="1" customWidth="1"/>
    <col min="3828" max="3828" width="6.125" style="43" bestFit="1" customWidth="1"/>
    <col min="3829" max="3829" width="6.625" style="43" bestFit="1" customWidth="1"/>
    <col min="3830" max="3831" width="9.375" style="43" customWidth="1"/>
    <col min="3832" max="4080" width="9" style="43"/>
    <col min="4081" max="4081" width="29.625" style="43" customWidth="1"/>
    <col min="4082" max="4082" width="9" style="43" bestFit="1" customWidth="1"/>
    <col min="4083" max="4083" width="6.875" style="43" bestFit="1" customWidth="1"/>
    <col min="4084" max="4084" width="6.125" style="43" bestFit="1" customWidth="1"/>
    <col min="4085" max="4085" width="6.625" style="43" bestFit="1" customWidth="1"/>
    <col min="4086" max="4087" width="9.375" style="43" customWidth="1"/>
    <col min="4088" max="4336" width="9" style="43"/>
    <col min="4337" max="4337" width="29.625" style="43" customWidth="1"/>
    <col min="4338" max="4338" width="9" style="43" bestFit="1" customWidth="1"/>
    <col min="4339" max="4339" width="6.875" style="43" bestFit="1" customWidth="1"/>
    <col min="4340" max="4340" width="6.125" style="43" bestFit="1" customWidth="1"/>
    <col min="4341" max="4341" width="6.625" style="43" bestFit="1" customWidth="1"/>
    <col min="4342" max="4343" width="9.375" style="43" customWidth="1"/>
    <col min="4344" max="4592" width="9" style="43"/>
    <col min="4593" max="4593" width="29.625" style="43" customWidth="1"/>
    <col min="4594" max="4594" width="9" style="43" bestFit="1" customWidth="1"/>
    <col min="4595" max="4595" width="6.875" style="43" bestFit="1" customWidth="1"/>
    <col min="4596" max="4596" width="6.125" style="43" bestFit="1" customWidth="1"/>
    <col min="4597" max="4597" width="6.625" style="43" bestFit="1" customWidth="1"/>
    <col min="4598" max="4599" width="9.375" style="43" customWidth="1"/>
    <col min="4600" max="4848" width="9" style="43"/>
    <col min="4849" max="4849" width="29.625" style="43" customWidth="1"/>
    <col min="4850" max="4850" width="9" style="43" bestFit="1" customWidth="1"/>
    <col min="4851" max="4851" width="6.875" style="43" bestFit="1" customWidth="1"/>
    <col min="4852" max="4852" width="6.125" style="43" bestFit="1" customWidth="1"/>
    <col min="4853" max="4853" width="6.625" style="43" bestFit="1" customWidth="1"/>
    <col min="4854" max="4855" width="9.375" style="43" customWidth="1"/>
    <col min="4856" max="5104" width="9" style="43"/>
    <col min="5105" max="5105" width="29.625" style="43" customWidth="1"/>
    <col min="5106" max="5106" width="9" style="43" bestFit="1" customWidth="1"/>
    <col min="5107" max="5107" width="6.875" style="43" bestFit="1" customWidth="1"/>
    <col min="5108" max="5108" width="6.125" style="43" bestFit="1" customWidth="1"/>
    <col min="5109" max="5109" width="6.625" style="43" bestFit="1" customWidth="1"/>
    <col min="5110" max="5111" width="9.375" style="43" customWidth="1"/>
    <col min="5112" max="5360" width="9" style="43"/>
    <col min="5361" max="5361" width="29.625" style="43" customWidth="1"/>
    <col min="5362" max="5362" width="9" style="43" bestFit="1" customWidth="1"/>
    <col min="5363" max="5363" width="6.875" style="43" bestFit="1" customWidth="1"/>
    <col min="5364" max="5364" width="6.125" style="43" bestFit="1" customWidth="1"/>
    <col min="5365" max="5365" width="6.625" style="43" bestFit="1" customWidth="1"/>
    <col min="5366" max="5367" width="9.375" style="43" customWidth="1"/>
    <col min="5368" max="5616" width="9" style="43"/>
    <col min="5617" max="5617" width="29.625" style="43" customWidth="1"/>
    <col min="5618" max="5618" width="9" style="43" bestFit="1" customWidth="1"/>
    <col min="5619" max="5619" width="6.875" style="43" bestFit="1" customWidth="1"/>
    <col min="5620" max="5620" width="6.125" style="43" bestFit="1" customWidth="1"/>
    <col min="5621" max="5621" width="6.625" style="43" bestFit="1" customWidth="1"/>
    <col min="5622" max="5623" width="9.375" style="43" customWidth="1"/>
    <col min="5624" max="5872" width="9" style="43"/>
    <col min="5873" max="5873" width="29.625" style="43" customWidth="1"/>
    <col min="5874" max="5874" width="9" style="43" bestFit="1" customWidth="1"/>
    <col min="5875" max="5875" width="6.875" style="43" bestFit="1" customWidth="1"/>
    <col min="5876" max="5876" width="6.125" style="43" bestFit="1" customWidth="1"/>
    <col min="5877" max="5877" width="6.625" style="43" bestFit="1" customWidth="1"/>
    <col min="5878" max="5879" width="9.375" style="43" customWidth="1"/>
    <col min="5880" max="6128" width="9" style="43"/>
    <col min="6129" max="6129" width="29.625" style="43" customWidth="1"/>
    <col min="6130" max="6130" width="9" style="43" bestFit="1" customWidth="1"/>
    <col min="6131" max="6131" width="6.875" style="43" bestFit="1" customWidth="1"/>
    <col min="6132" max="6132" width="6.125" style="43" bestFit="1" customWidth="1"/>
    <col min="6133" max="6133" width="6.625" style="43" bestFit="1" customWidth="1"/>
    <col min="6134" max="6135" width="9.375" style="43" customWidth="1"/>
    <col min="6136" max="6384" width="9" style="43"/>
    <col min="6385" max="6385" width="29.625" style="43" customWidth="1"/>
    <col min="6386" max="6386" width="9" style="43" bestFit="1" customWidth="1"/>
    <col min="6387" max="6387" width="6.875" style="43" bestFit="1" customWidth="1"/>
    <col min="6388" max="6388" width="6.125" style="43" bestFit="1" customWidth="1"/>
    <col min="6389" max="6389" width="6.625" style="43" bestFit="1" customWidth="1"/>
    <col min="6390" max="6391" width="9.375" style="43" customWidth="1"/>
    <col min="6392" max="6640" width="9" style="43"/>
    <col min="6641" max="6641" width="29.625" style="43" customWidth="1"/>
    <col min="6642" max="6642" width="9" style="43" bestFit="1" customWidth="1"/>
    <col min="6643" max="6643" width="6.875" style="43" bestFit="1" customWidth="1"/>
    <col min="6644" max="6644" width="6.125" style="43" bestFit="1" customWidth="1"/>
    <col min="6645" max="6645" width="6.625" style="43" bestFit="1" customWidth="1"/>
    <col min="6646" max="6647" width="9.375" style="43" customWidth="1"/>
    <col min="6648" max="6896" width="9" style="43"/>
    <col min="6897" max="6897" width="29.625" style="43" customWidth="1"/>
    <col min="6898" max="6898" width="9" style="43" bestFit="1" customWidth="1"/>
    <col min="6899" max="6899" width="6.875" style="43" bestFit="1" customWidth="1"/>
    <col min="6900" max="6900" width="6.125" style="43" bestFit="1" customWidth="1"/>
    <col min="6901" max="6901" width="6.625" style="43" bestFit="1" customWidth="1"/>
    <col min="6902" max="6903" width="9.375" style="43" customWidth="1"/>
    <col min="6904" max="7152" width="9" style="43"/>
    <col min="7153" max="7153" width="29.625" style="43" customWidth="1"/>
    <col min="7154" max="7154" width="9" style="43" bestFit="1" customWidth="1"/>
    <col min="7155" max="7155" width="6.875" style="43" bestFit="1" customWidth="1"/>
    <col min="7156" max="7156" width="6.125" style="43" bestFit="1" customWidth="1"/>
    <col min="7157" max="7157" width="6.625" style="43" bestFit="1" customWidth="1"/>
    <col min="7158" max="7159" width="9.375" style="43" customWidth="1"/>
    <col min="7160" max="7408" width="9" style="43"/>
    <col min="7409" max="7409" width="29.625" style="43" customWidth="1"/>
    <col min="7410" max="7410" width="9" style="43" bestFit="1" customWidth="1"/>
    <col min="7411" max="7411" width="6.875" style="43" bestFit="1" customWidth="1"/>
    <col min="7412" max="7412" width="6.125" style="43" bestFit="1" customWidth="1"/>
    <col min="7413" max="7413" width="6.625" style="43" bestFit="1" customWidth="1"/>
    <col min="7414" max="7415" width="9.375" style="43" customWidth="1"/>
    <col min="7416" max="7664" width="9" style="43"/>
    <col min="7665" max="7665" width="29.625" style="43" customWidth="1"/>
    <col min="7666" max="7666" width="9" style="43" bestFit="1" customWidth="1"/>
    <col min="7667" max="7667" width="6.875" style="43" bestFit="1" customWidth="1"/>
    <col min="7668" max="7668" width="6.125" style="43" bestFit="1" customWidth="1"/>
    <col min="7669" max="7669" width="6.625" style="43" bestFit="1" customWidth="1"/>
    <col min="7670" max="7671" width="9.375" style="43" customWidth="1"/>
    <col min="7672" max="7920" width="9" style="43"/>
    <col min="7921" max="7921" width="29.625" style="43" customWidth="1"/>
    <col min="7922" max="7922" width="9" style="43" bestFit="1" customWidth="1"/>
    <col min="7923" max="7923" width="6.875" style="43" bestFit="1" customWidth="1"/>
    <col min="7924" max="7924" width="6.125" style="43" bestFit="1" customWidth="1"/>
    <col min="7925" max="7925" width="6.625" style="43" bestFit="1" customWidth="1"/>
    <col min="7926" max="7927" width="9.375" style="43" customWidth="1"/>
    <col min="7928" max="8176" width="9" style="43"/>
    <col min="8177" max="8177" width="29.625" style="43" customWidth="1"/>
    <col min="8178" max="8178" width="9" style="43" bestFit="1" customWidth="1"/>
    <col min="8179" max="8179" width="6.875" style="43" bestFit="1" customWidth="1"/>
    <col min="8180" max="8180" width="6.125" style="43" bestFit="1" customWidth="1"/>
    <col min="8181" max="8181" width="6.625" style="43" bestFit="1" customWidth="1"/>
    <col min="8182" max="8183" width="9.375" style="43" customWidth="1"/>
    <col min="8184" max="8432" width="9" style="43"/>
    <col min="8433" max="8433" width="29.625" style="43" customWidth="1"/>
    <col min="8434" max="8434" width="9" style="43" bestFit="1" customWidth="1"/>
    <col min="8435" max="8435" width="6.875" style="43" bestFit="1" customWidth="1"/>
    <col min="8436" max="8436" width="6.125" style="43" bestFit="1" customWidth="1"/>
    <col min="8437" max="8437" width="6.625" style="43" bestFit="1" customWidth="1"/>
    <col min="8438" max="8439" width="9.375" style="43" customWidth="1"/>
    <col min="8440" max="8688" width="9" style="43"/>
    <col min="8689" max="8689" width="29.625" style="43" customWidth="1"/>
    <col min="8690" max="8690" width="9" style="43" bestFit="1" customWidth="1"/>
    <col min="8691" max="8691" width="6.875" style="43" bestFit="1" customWidth="1"/>
    <col min="8692" max="8692" width="6.125" style="43" bestFit="1" customWidth="1"/>
    <col min="8693" max="8693" width="6.625" style="43" bestFit="1" customWidth="1"/>
    <col min="8694" max="8695" width="9.375" style="43" customWidth="1"/>
    <col min="8696" max="8944" width="9" style="43"/>
    <col min="8945" max="8945" width="29.625" style="43" customWidth="1"/>
    <col min="8946" max="8946" width="9" style="43" bestFit="1" customWidth="1"/>
    <col min="8947" max="8947" width="6.875" style="43" bestFit="1" customWidth="1"/>
    <col min="8948" max="8948" width="6.125" style="43" bestFit="1" customWidth="1"/>
    <col min="8949" max="8949" width="6.625" style="43" bestFit="1" customWidth="1"/>
    <col min="8950" max="8951" width="9.375" style="43" customWidth="1"/>
    <col min="8952" max="9200" width="9" style="43"/>
    <col min="9201" max="9201" width="29.625" style="43" customWidth="1"/>
    <col min="9202" max="9202" width="9" style="43" bestFit="1" customWidth="1"/>
    <col min="9203" max="9203" width="6.875" style="43" bestFit="1" customWidth="1"/>
    <col min="9204" max="9204" width="6.125" style="43" bestFit="1" customWidth="1"/>
    <col min="9205" max="9205" width="6.625" style="43" bestFit="1" customWidth="1"/>
    <col min="9206" max="9207" width="9.375" style="43" customWidth="1"/>
    <col min="9208" max="9456" width="9" style="43"/>
    <col min="9457" max="9457" width="29.625" style="43" customWidth="1"/>
    <col min="9458" max="9458" width="9" style="43" bestFit="1" customWidth="1"/>
    <col min="9459" max="9459" width="6.875" style="43" bestFit="1" customWidth="1"/>
    <col min="9460" max="9460" width="6.125" style="43" bestFit="1" customWidth="1"/>
    <col min="9461" max="9461" width="6.625" style="43" bestFit="1" customWidth="1"/>
    <col min="9462" max="9463" width="9.375" style="43" customWidth="1"/>
    <col min="9464" max="9712" width="9" style="43"/>
    <col min="9713" max="9713" width="29.625" style="43" customWidth="1"/>
    <col min="9714" max="9714" width="9" style="43" bestFit="1" customWidth="1"/>
    <col min="9715" max="9715" width="6.875" style="43" bestFit="1" customWidth="1"/>
    <col min="9716" max="9716" width="6.125" style="43" bestFit="1" customWidth="1"/>
    <col min="9717" max="9717" width="6.625" style="43" bestFit="1" customWidth="1"/>
    <col min="9718" max="9719" width="9.375" style="43" customWidth="1"/>
    <col min="9720" max="9968" width="9" style="43"/>
    <col min="9969" max="9969" width="29.625" style="43" customWidth="1"/>
    <col min="9970" max="9970" width="9" style="43" bestFit="1" customWidth="1"/>
    <col min="9971" max="9971" width="6.875" style="43" bestFit="1" customWidth="1"/>
    <col min="9972" max="9972" width="6.125" style="43" bestFit="1" customWidth="1"/>
    <col min="9973" max="9973" width="6.625" style="43" bestFit="1" customWidth="1"/>
    <col min="9974" max="9975" width="9.375" style="43" customWidth="1"/>
    <col min="9976" max="10224" width="9" style="43"/>
    <col min="10225" max="10225" width="29.625" style="43" customWidth="1"/>
    <col min="10226" max="10226" width="9" style="43" bestFit="1" customWidth="1"/>
    <col min="10227" max="10227" width="6.875" style="43" bestFit="1" customWidth="1"/>
    <col min="10228" max="10228" width="6.125" style="43" bestFit="1" customWidth="1"/>
    <col min="10229" max="10229" width="6.625" style="43" bestFit="1" customWidth="1"/>
    <col min="10230" max="10231" width="9.375" style="43" customWidth="1"/>
    <col min="10232" max="10480" width="9" style="43"/>
    <col min="10481" max="10481" width="29.625" style="43" customWidth="1"/>
    <col min="10482" max="10482" width="9" style="43" bestFit="1" customWidth="1"/>
    <col min="10483" max="10483" width="6.875" style="43" bestFit="1" customWidth="1"/>
    <col min="10484" max="10484" width="6.125" style="43" bestFit="1" customWidth="1"/>
    <col min="10485" max="10485" width="6.625" style="43" bestFit="1" customWidth="1"/>
    <col min="10486" max="10487" width="9.375" style="43" customWidth="1"/>
    <col min="10488" max="10736" width="9" style="43"/>
    <col min="10737" max="10737" width="29.625" style="43" customWidth="1"/>
    <col min="10738" max="10738" width="9" style="43" bestFit="1" customWidth="1"/>
    <col min="10739" max="10739" width="6.875" style="43" bestFit="1" customWidth="1"/>
    <col min="10740" max="10740" width="6.125" style="43" bestFit="1" customWidth="1"/>
    <col min="10741" max="10741" width="6.625" style="43" bestFit="1" customWidth="1"/>
    <col min="10742" max="10743" width="9.375" style="43" customWidth="1"/>
    <col min="10744" max="10992" width="9" style="43"/>
    <col min="10993" max="10993" width="29.625" style="43" customWidth="1"/>
    <col min="10994" max="10994" width="9" style="43" bestFit="1" customWidth="1"/>
    <col min="10995" max="10995" width="6.875" style="43" bestFit="1" customWidth="1"/>
    <col min="10996" max="10996" width="6.125" style="43" bestFit="1" customWidth="1"/>
    <col min="10997" max="10997" width="6.625" style="43" bestFit="1" customWidth="1"/>
    <col min="10998" max="10999" width="9.375" style="43" customWidth="1"/>
    <col min="11000" max="11248" width="9" style="43"/>
    <col min="11249" max="11249" width="29.625" style="43" customWidth="1"/>
    <col min="11250" max="11250" width="9" style="43" bestFit="1" customWidth="1"/>
    <col min="11251" max="11251" width="6.875" style="43" bestFit="1" customWidth="1"/>
    <col min="11252" max="11252" width="6.125" style="43" bestFit="1" customWidth="1"/>
    <col min="11253" max="11253" width="6.625" style="43" bestFit="1" customWidth="1"/>
    <col min="11254" max="11255" width="9.375" style="43" customWidth="1"/>
    <col min="11256" max="11504" width="9" style="43"/>
    <col min="11505" max="11505" width="29.625" style="43" customWidth="1"/>
    <col min="11506" max="11506" width="9" style="43" bestFit="1" customWidth="1"/>
    <col min="11507" max="11507" width="6.875" style="43" bestFit="1" customWidth="1"/>
    <col min="11508" max="11508" width="6.125" style="43" bestFit="1" customWidth="1"/>
    <col min="11509" max="11509" width="6.625" style="43" bestFit="1" customWidth="1"/>
    <col min="11510" max="11511" width="9.375" style="43" customWidth="1"/>
    <col min="11512" max="11760" width="9" style="43"/>
    <col min="11761" max="11761" width="29.625" style="43" customWidth="1"/>
    <col min="11762" max="11762" width="9" style="43" bestFit="1" customWidth="1"/>
    <col min="11763" max="11763" width="6.875" style="43" bestFit="1" customWidth="1"/>
    <col min="11764" max="11764" width="6.125" style="43" bestFit="1" customWidth="1"/>
    <col min="11765" max="11765" width="6.625" style="43" bestFit="1" customWidth="1"/>
    <col min="11766" max="11767" width="9.375" style="43" customWidth="1"/>
    <col min="11768" max="12016" width="9" style="43"/>
    <col min="12017" max="12017" width="29.625" style="43" customWidth="1"/>
    <col min="12018" max="12018" width="9" style="43" bestFit="1" customWidth="1"/>
    <col min="12019" max="12019" width="6.875" style="43" bestFit="1" customWidth="1"/>
    <col min="12020" max="12020" width="6.125" style="43" bestFit="1" customWidth="1"/>
    <col min="12021" max="12021" width="6.625" style="43" bestFit="1" customWidth="1"/>
    <col min="12022" max="12023" width="9.375" style="43" customWidth="1"/>
    <col min="12024" max="12272" width="9" style="43"/>
    <col min="12273" max="12273" width="29.625" style="43" customWidth="1"/>
    <col min="12274" max="12274" width="9" style="43" bestFit="1" customWidth="1"/>
    <col min="12275" max="12275" width="6.875" style="43" bestFit="1" customWidth="1"/>
    <col min="12276" max="12276" width="6.125" style="43" bestFit="1" customWidth="1"/>
    <col min="12277" max="12277" width="6.625" style="43" bestFit="1" customWidth="1"/>
    <col min="12278" max="12279" width="9.375" style="43" customWidth="1"/>
    <col min="12280" max="12528" width="9" style="43"/>
    <col min="12529" max="12529" width="29.625" style="43" customWidth="1"/>
    <col min="12530" max="12530" width="9" style="43" bestFit="1" customWidth="1"/>
    <col min="12531" max="12531" width="6.875" style="43" bestFit="1" customWidth="1"/>
    <col min="12532" max="12532" width="6.125" style="43" bestFit="1" customWidth="1"/>
    <col min="12533" max="12533" width="6.625" style="43" bestFit="1" customWidth="1"/>
    <col min="12534" max="12535" width="9.375" style="43" customWidth="1"/>
    <col min="12536" max="12784" width="9" style="43"/>
    <col min="12785" max="12785" width="29.625" style="43" customWidth="1"/>
    <col min="12786" max="12786" width="9" style="43" bestFit="1" customWidth="1"/>
    <col min="12787" max="12787" width="6.875" style="43" bestFit="1" customWidth="1"/>
    <col min="12788" max="12788" width="6.125" style="43" bestFit="1" customWidth="1"/>
    <col min="12789" max="12789" width="6.625" style="43" bestFit="1" customWidth="1"/>
    <col min="12790" max="12791" width="9.375" style="43" customWidth="1"/>
    <col min="12792" max="13040" width="9" style="43"/>
    <col min="13041" max="13041" width="29.625" style="43" customWidth="1"/>
    <col min="13042" max="13042" width="9" style="43" bestFit="1" customWidth="1"/>
    <col min="13043" max="13043" width="6.875" style="43" bestFit="1" customWidth="1"/>
    <col min="13044" max="13044" width="6.125" style="43" bestFit="1" customWidth="1"/>
    <col min="13045" max="13045" width="6.625" style="43" bestFit="1" customWidth="1"/>
    <col min="13046" max="13047" width="9.375" style="43" customWidth="1"/>
    <col min="13048" max="13296" width="9" style="43"/>
    <col min="13297" max="13297" width="29.625" style="43" customWidth="1"/>
    <col min="13298" max="13298" width="9" style="43" bestFit="1" customWidth="1"/>
    <col min="13299" max="13299" width="6.875" style="43" bestFit="1" customWidth="1"/>
    <col min="13300" max="13300" width="6.125" style="43" bestFit="1" customWidth="1"/>
    <col min="13301" max="13301" width="6.625" style="43" bestFit="1" customWidth="1"/>
    <col min="13302" max="13303" width="9.375" style="43" customWidth="1"/>
    <col min="13304" max="13552" width="9" style="43"/>
    <col min="13553" max="13553" width="29.625" style="43" customWidth="1"/>
    <col min="13554" max="13554" width="9" style="43" bestFit="1" customWidth="1"/>
    <col min="13555" max="13555" width="6.875" style="43" bestFit="1" customWidth="1"/>
    <col min="13556" max="13556" width="6.125" style="43" bestFit="1" customWidth="1"/>
    <col min="13557" max="13557" width="6.625" style="43" bestFit="1" customWidth="1"/>
    <col min="13558" max="13559" width="9.375" style="43" customWidth="1"/>
    <col min="13560" max="13808" width="9" style="43"/>
    <col min="13809" max="13809" width="29.625" style="43" customWidth="1"/>
    <col min="13810" max="13810" width="9" style="43" bestFit="1" customWidth="1"/>
    <col min="13811" max="13811" width="6.875" style="43" bestFit="1" customWidth="1"/>
    <col min="13812" max="13812" width="6.125" style="43" bestFit="1" customWidth="1"/>
    <col min="13813" max="13813" width="6.625" style="43" bestFit="1" customWidth="1"/>
    <col min="13814" max="13815" width="9.375" style="43" customWidth="1"/>
    <col min="13816" max="14064" width="9" style="43"/>
    <col min="14065" max="14065" width="29.625" style="43" customWidth="1"/>
    <col min="14066" max="14066" width="9" style="43" bestFit="1" customWidth="1"/>
    <col min="14067" max="14067" width="6.875" style="43" bestFit="1" customWidth="1"/>
    <col min="14068" max="14068" width="6.125" style="43" bestFit="1" customWidth="1"/>
    <col min="14069" max="14069" width="6.625" style="43" bestFit="1" customWidth="1"/>
    <col min="14070" max="14071" width="9.375" style="43" customWidth="1"/>
    <col min="14072" max="14320" width="9" style="43"/>
    <col min="14321" max="14321" width="29.625" style="43" customWidth="1"/>
    <col min="14322" max="14322" width="9" style="43" bestFit="1" customWidth="1"/>
    <col min="14323" max="14323" width="6.875" style="43" bestFit="1" customWidth="1"/>
    <col min="14324" max="14324" width="6.125" style="43" bestFit="1" customWidth="1"/>
    <col min="14325" max="14325" width="6.625" style="43" bestFit="1" customWidth="1"/>
    <col min="14326" max="14327" width="9.375" style="43" customWidth="1"/>
    <col min="14328" max="14576" width="9" style="43"/>
    <col min="14577" max="14577" width="29.625" style="43" customWidth="1"/>
    <col min="14578" max="14578" width="9" style="43" bestFit="1" customWidth="1"/>
    <col min="14579" max="14579" width="6.875" style="43" bestFit="1" customWidth="1"/>
    <col min="14580" max="14580" width="6.125" style="43" bestFit="1" customWidth="1"/>
    <col min="14581" max="14581" width="6.625" style="43" bestFit="1" customWidth="1"/>
    <col min="14582" max="14583" width="9.375" style="43" customWidth="1"/>
    <col min="14584" max="14832" width="9" style="43"/>
    <col min="14833" max="14833" width="29.625" style="43" customWidth="1"/>
    <col min="14834" max="14834" width="9" style="43" bestFit="1" customWidth="1"/>
    <col min="14835" max="14835" width="6.875" style="43" bestFit="1" customWidth="1"/>
    <col min="14836" max="14836" width="6.125" style="43" bestFit="1" customWidth="1"/>
    <col min="14837" max="14837" width="6.625" style="43" bestFit="1" customWidth="1"/>
    <col min="14838" max="14839" width="9.375" style="43" customWidth="1"/>
    <col min="14840" max="15088" width="9" style="43"/>
    <col min="15089" max="15089" width="29.625" style="43" customWidth="1"/>
    <col min="15090" max="15090" width="9" style="43" bestFit="1" customWidth="1"/>
    <col min="15091" max="15091" width="6.875" style="43" bestFit="1" customWidth="1"/>
    <col min="15092" max="15092" width="6.125" style="43" bestFit="1" customWidth="1"/>
    <col min="15093" max="15093" width="6.625" style="43" bestFit="1" customWidth="1"/>
    <col min="15094" max="15095" width="9.375" style="43" customWidth="1"/>
    <col min="15096" max="15344" width="9" style="43"/>
    <col min="15345" max="15345" width="29.625" style="43" customWidth="1"/>
    <col min="15346" max="15346" width="9" style="43" bestFit="1" customWidth="1"/>
    <col min="15347" max="15347" width="6.875" style="43" bestFit="1" customWidth="1"/>
    <col min="15348" max="15348" width="6.125" style="43" bestFit="1" customWidth="1"/>
    <col min="15349" max="15349" width="6.625" style="43" bestFit="1" customWidth="1"/>
    <col min="15350" max="15351" width="9.375" style="43" customWidth="1"/>
    <col min="15352" max="15600" width="9" style="43"/>
    <col min="15601" max="15601" width="29.625" style="43" customWidth="1"/>
    <col min="15602" max="15602" width="9" style="43" bestFit="1" customWidth="1"/>
    <col min="15603" max="15603" width="6.875" style="43" bestFit="1" customWidth="1"/>
    <col min="15604" max="15604" width="6.125" style="43" bestFit="1" customWidth="1"/>
    <col min="15605" max="15605" width="6.625" style="43" bestFit="1" customWidth="1"/>
    <col min="15606" max="15607" width="9.375" style="43" customWidth="1"/>
    <col min="15608" max="15856" width="9" style="43"/>
    <col min="15857" max="15857" width="29.625" style="43" customWidth="1"/>
    <col min="15858" max="15858" width="9" style="43" bestFit="1" customWidth="1"/>
    <col min="15859" max="15859" width="6.875" style="43" bestFit="1" customWidth="1"/>
    <col min="15860" max="15860" width="6.125" style="43" bestFit="1" customWidth="1"/>
    <col min="15861" max="15861" width="6.625" style="43" bestFit="1" customWidth="1"/>
    <col min="15862" max="15863" width="9.375" style="43" customWidth="1"/>
    <col min="15864" max="16112" width="9" style="43"/>
    <col min="16113" max="16113" width="29.625" style="43" customWidth="1"/>
    <col min="16114" max="16114" width="9" style="43" bestFit="1" customWidth="1"/>
    <col min="16115" max="16115" width="6.875" style="43" bestFit="1" customWidth="1"/>
    <col min="16116" max="16116" width="6.125" style="43" bestFit="1" customWidth="1"/>
    <col min="16117" max="16117" width="6.625" style="43" bestFit="1" customWidth="1"/>
    <col min="16118" max="16119" width="9.375" style="43" customWidth="1"/>
    <col min="16120" max="16384" width="9" style="43"/>
  </cols>
  <sheetData>
    <row r="1" spans="1:11" ht="24.95" customHeight="1">
      <c r="A1" s="838" t="s">
        <v>634</v>
      </c>
      <c r="B1" s="838"/>
      <c r="C1" s="838"/>
      <c r="D1" s="838"/>
      <c r="E1" s="839"/>
      <c r="F1" s="839"/>
      <c r="G1" s="839"/>
      <c r="H1" s="839"/>
    </row>
    <row r="2" spans="1:11" ht="24.95" customHeight="1">
      <c r="A2" s="54"/>
      <c r="B2" s="55"/>
      <c r="C2" s="55"/>
    </row>
    <row r="3" spans="1:11" ht="24.95" customHeight="1">
      <c r="A3" s="55"/>
      <c r="B3" s="55"/>
      <c r="C3" s="55"/>
    </row>
    <row r="4" spans="1:11" ht="24.95" customHeight="1">
      <c r="A4" s="708"/>
      <c r="B4" s="46" t="s">
        <v>7</v>
      </c>
      <c r="C4" s="46" t="s">
        <v>2</v>
      </c>
      <c r="D4" s="46" t="s">
        <v>2</v>
      </c>
      <c r="E4" s="46" t="s">
        <v>8</v>
      </c>
      <c r="F4" s="766"/>
      <c r="G4" s="760" t="s">
        <v>80</v>
      </c>
      <c r="H4" s="760"/>
    </row>
    <row r="5" spans="1:11" ht="24.95" customHeight="1">
      <c r="A5" s="55"/>
      <c r="B5" s="47" t="s">
        <v>9</v>
      </c>
      <c r="C5" s="47" t="s">
        <v>30</v>
      </c>
      <c r="D5" s="47" t="s">
        <v>12</v>
      </c>
      <c r="E5" s="47" t="s">
        <v>549</v>
      </c>
      <c r="F5" s="766" t="s">
        <v>29</v>
      </c>
      <c r="G5" s="47" t="s">
        <v>16</v>
      </c>
      <c r="H5" s="47" t="s">
        <v>551</v>
      </c>
    </row>
    <row r="6" spans="1:11" ht="24.95" customHeight="1">
      <c r="A6" s="45"/>
      <c r="B6" s="48"/>
      <c r="C6" s="11" t="s">
        <v>301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</row>
    <row r="7" spans="1:11" ht="24.95" customHeight="1">
      <c r="A7" s="195" t="s">
        <v>333</v>
      </c>
      <c r="B7" s="345" t="s">
        <v>133</v>
      </c>
      <c r="C7" s="601">
        <v>73241</v>
      </c>
      <c r="D7" s="691">
        <v>84633</v>
      </c>
      <c r="E7" s="691">
        <v>98818</v>
      </c>
      <c r="F7" s="786">
        <v>108.76299376299377</v>
      </c>
      <c r="G7" s="692">
        <v>125.55148422317494</v>
      </c>
      <c r="H7" s="692">
        <v>141.10003712482526</v>
      </c>
    </row>
    <row r="8" spans="1:11" ht="24.95" customHeight="1">
      <c r="A8" s="195" t="s">
        <v>334</v>
      </c>
      <c r="B8" s="345" t="s">
        <v>134</v>
      </c>
      <c r="C8" s="601">
        <v>17954.32274637364</v>
      </c>
      <c r="D8" s="690">
        <v>13851.220813427897</v>
      </c>
      <c r="E8" s="690">
        <v>17487.1233064919</v>
      </c>
      <c r="F8" s="692">
        <v>109.92753657562045</v>
      </c>
      <c r="G8" s="692">
        <v>61.170466558542756</v>
      </c>
      <c r="H8" s="692">
        <v>120.21581478872181</v>
      </c>
      <c r="I8" s="44"/>
    </row>
    <row r="9" spans="1:11" ht="24.95" customHeight="1">
      <c r="A9" s="195" t="s">
        <v>335</v>
      </c>
      <c r="B9" s="345" t="s">
        <v>135</v>
      </c>
      <c r="C9" s="601">
        <v>2013.471063099973</v>
      </c>
      <c r="D9" s="690">
        <v>2929.9663252423734</v>
      </c>
      <c r="E9" s="690">
        <v>2983.123148567207</v>
      </c>
      <c r="F9" s="692">
        <v>72.5620806407412</v>
      </c>
      <c r="G9" s="692">
        <v>107.96322994391406</v>
      </c>
      <c r="H9" s="692">
        <v>133.23892738776723</v>
      </c>
      <c r="I9" s="44"/>
      <c r="J9" s="138"/>
      <c r="K9" s="138"/>
    </row>
    <row r="10" spans="1:11" ht="24.95" customHeight="1">
      <c r="A10" s="195" t="s">
        <v>336</v>
      </c>
      <c r="B10" s="345" t="s">
        <v>136</v>
      </c>
      <c r="C10" s="601">
        <v>19676.040206196791</v>
      </c>
      <c r="D10" s="690">
        <v>28378.876580761411</v>
      </c>
      <c r="E10" s="690">
        <v>28283.463867247963</v>
      </c>
      <c r="F10" s="692">
        <v>112.70290045023378</v>
      </c>
      <c r="G10" s="692">
        <v>104.95349386520755</v>
      </c>
      <c r="H10" s="692">
        <v>143.70016774172117</v>
      </c>
      <c r="I10" s="44"/>
      <c r="J10" s="138"/>
      <c r="K10" s="138"/>
    </row>
    <row r="11" spans="1:11" ht="24.95" customHeight="1">
      <c r="A11" s="195" t="s">
        <v>337</v>
      </c>
      <c r="B11" s="345" t="s">
        <v>139</v>
      </c>
      <c r="C11" s="601">
        <v>1028632</v>
      </c>
      <c r="D11" s="690">
        <v>1658085</v>
      </c>
      <c r="E11" s="690">
        <v>1108169</v>
      </c>
      <c r="F11" s="692">
        <v>139.75408611062048</v>
      </c>
      <c r="G11" s="692">
        <v>76.836046399549204</v>
      </c>
      <c r="H11" s="692">
        <v>114.57910490971034</v>
      </c>
      <c r="I11" s="44"/>
      <c r="J11" s="138"/>
      <c r="K11" s="138"/>
    </row>
    <row r="12" spans="1:11" ht="24.95" customHeight="1">
      <c r="A12" s="195" t="s">
        <v>338</v>
      </c>
      <c r="B12" s="345" t="s">
        <v>139</v>
      </c>
      <c r="C12" s="601">
        <v>755212</v>
      </c>
      <c r="D12" s="690">
        <v>900698</v>
      </c>
      <c r="E12" s="690">
        <v>889101</v>
      </c>
      <c r="F12" s="692">
        <v>99.833701270374235</v>
      </c>
      <c r="G12" s="692">
        <v>165.57557263134674</v>
      </c>
      <c r="H12" s="692">
        <v>268.76809973216933</v>
      </c>
      <c r="I12" s="44"/>
      <c r="J12" s="138"/>
      <c r="K12" s="138"/>
    </row>
    <row r="13" spans="1:11" ht="24.95" customHeight="1">
      <c r="A13" s="195" t="s">
        <v>339</v>
      </c>
      <c r="B13" s="345" t="s">
        <v>139</v>
      </c>
      <c r="C13" s="601">
        <v>4380301</v>
      </c>
      <c r="D13" s="690">
        <v>4688323</v>
      </c>
      <c r="E13" s="690">
        <v>6021185</v>
      </c>
      <c r="F13" s="692">
        <v>283.96474411542954</v>
      </c>
      <c r="G13" s="692">
        <v>374.65102638358809</v>
      </c>
      <c r="H13" s="692">
        <v>419.09944762148712</v>
      </c>
      <c r="I13" s="176"/>
      <c r="J13" s="138"/>
      <c r="K13" s="138"/>
    </row>
    <row r="14" spans="1:11" ht="36" customHeight="1">
      <c r="A14" s="195" t="s">
        <v>340</v>
      </c>
      <c r="B14" s="345" t="s">
        <v>137</v>
      </c>
      <c r="C14" s="601">
        <v>36075.7256300831</v>
      </c>
      <c r="D14" s="690">
        <v>40217.212999208001</v>
      </c>
      <c r="E14" s="690">
        <v>42950.7236071109</v>
      </c>
      <c r="F14" s="692">
        <v>99.593205638614222</v>
      </c>
      <c r="G14" s="692">
        <v>118.93445770124008</v>
      </c>
      <c r="H14" s="692">
        <v>108.33085143832166</v>
      </c>
      <c r="I14" s="176"/>
      <c r="J14" s="138"/>
      <c r="K14" s="138"/>
    </row>
    <row r="15" spans="1:11" ht="24.95" customHeight="1">
      <c r="A15" s="195" t="s">
        <v>341</v>
      </c>
      <c r="B15" s="345" t="s">
        <v>138</v>
      </c>
      <c r="C15" s="601">
        <v>5285</v>
      </c>
      <c r="D15" s="690">
        <v>12963.9</v>
      </c>
      <c r="E15" s="690">
        <v>13211</v>
      </c>
      <c r="F15" s="692">
        <v>305.68569610735148</v>
      </c>
      <c r="G15" s="692">
        <v>122.76420454545455</v>
      </c>
      <c r="H15" s="692">
        <v>11.343127237758315</v>
      </c>
      <c r="I15" s="176"/>
      <c r="J15" s="138"/>
      <c r="K15" s="138"/>
    </row>
    <row r="16" spans="1:11" ht="24.95" customHeight="1">
      <c r="A16" s="195" t="s">
        <v>342</v>
      </c>
      <c r="B16" s="345" t="s">
        <v>139</v>
      </c>
      <c r="C16" s="601">
        <v>7365</v>
      </c>
      <c r="D16" s="690">
        <v>9727</v>
      </c>
      <c r="E16" s="690">
        <v>11396</v>
      </c>
      <c r="F16" s="692">
        <v>84.470696180754672</v>
      </c>
      <c r="G16" s="692">
        <v>97.758793969849251</v>
      </c>
      <c r="H16" s="692">
        <v>107.86559394226234</v>
      </c>
      <c r="I16" s="176"/>
      <c r="J16" s="138"/>
      <c r="K16" s="138"/>
    </row>
    <row r="17" spans="1:11" ht="24.95" customHeight="1">
      <c r="A17" s="195" t="s">
        <v>343</v>
      </c>
      <c r="B17" s="345" t="s">
        <v>139</v>
      </c>
      <c r="C17" s="601">
        <v>371186</v>
      </c>
      <c r="D17" s="690">
        <v>429302</v>
      </c>
      <c r="E17" s="690">
        <v>469441</v>
      </c>
      <c r="F17" s="692">
        <v>97.082955178519583</v>
      </c>
      <c r="G17" s="692">
        <v>107.67517513123869</v>
      </c>
      <c r="H17" s="692">
        <v>122.22320580079914</v>
      </c>
      <c r="I17" s="44"/>
      <c r="J17" s="138"/>
      <c r="K17" s="138"/>
    </row>
    <row r="18" spans="1:11" ht="24.95" customHeight="1">
      <c r="A18" s="195" t="s">
        <v>344</v>
      </c>
      <c r="B18" s="345" t="s">
        <v>140</v>
      </c>
      <c r="C18" s="601">
        <v>1078.347989959452</v>
      </c>
      <c r="D18" s="690">
        <v>1359.313180150609</v>
      </c>
      <c r="E18" s="690">
        <v>1490.1476346785109</v>
      </c>
      <c r="F18" s="692">
        <v>102.23013367367497</v>
      </c>
      <c r="G18" s="692">
        <v>114.05893894052599</v>
      </c>
      <c r="H18" s="692">
        <v>112.41225100666362</v>
      </c>
      <c r="I18" s="44"/>
      <c r="J18" s="138"/>
      <c r="K18" s="138"/>
    </row>
    <row r="19" spans="1:11" ht="24.95" customHeight="1">
      <c r="A19" s="195" t="s">
        <v>345</v>
      </c>
      <c r="B19" s="345" t="s">
        <v>141</v>
      </c>
      <c r="C19" s="601">
        <v>7675.4106436105394</v>
      </c>
      <c r="D19" s="690">
        <v>8889.3556845806197</v>
      </c>
      <c r="E19" s="690">
        <v>9665.23567453541</v>
      </c>
      <c r="F19" s="692">
        <v>100.31092296285662</v>
      </c>
      <c r="G19" s="692">
        <v>105.32846841950064</v>
      </c>
      <c r="H19" s="692">
        <v>109.02911485607723</v>
      </c>
      <c r="I19" s="44"/>
    </row>
    <row r="20" spans="1:11" ht="24.95" customHeight="1">
      <c r="A20" s="35"/>
      <c r="B20" s="49"/>
      <c r="C20" s="49"/>
      <c r="D20" s="50"/>
      <c r="E20" s="50"/>
      <c r="F20" s="50"/>
      <c r="G20" s="50"/>
      <c r="H20" s="50"/>
      <c r="I20" s="44"/>
    </row>
    <row r="21" spans="1:11" ht="24.95" customHeight="1">
      <c r="A21" s="35"/>
      <c r="B21" s="49"/>
      <c r="C21" s="49"/>
      <c r="D21" s="50"/>
      <c r="E21" s="50"/>
      <c r="F21" s="50"/>
      <c r="G21" s="50"/>
      <c r="H21" s="50"/>
      <c r="I21" s="44"/>
    </row>
    <row r="22" spans="1:11" ht="24.95" customHeight="1">
      <c r="A22" s="52"/>
      <c r="B22" s="49"/>
      <c r="C22" s="49"/>
      <c r="D22" s="50"/>
      <c r="E22" s="50"/>
      <c r="F22" s="50"/>
      <c r="G22" s="50"/>
      <c r="H22" s="50"/>
      <c r="I22" s="44"/>
    </row>
    <row r="23" spans="1:11" ht="24.95" customHeight="1">
      <c r="A23" s="51"/>
      <c r="B23" s="49"/>
      <c r="C23" s="49"/>
      <c r="D23" s="50"/>
      <c r="E23" s="50"/>
      <c r="F23" s="50"/>
      <c r="G23" s="50"/>
      <c r="H23" s="50"/>
      <c r="I23" s="44"/>
    </row>
    <row r="24" spans="1:11" ht="24.95" customHeight="1">
      <c r="A24" s="53"/>
      <c r="B24" s="49"/>
      <c r="C24" s="49"/>
      <c r="D24" s="50"/>
      <c r="E24" s="50"/>
      <c r="F24" s="50"/>
      <c r="G24" s="50"/>
      <c r="H24" s="50"/>
      <c r="I24" s="44"/>
    </row>
    <row r="25" spans="1:11" ht="24.95" customHeight="1">
      <c r="A25" s="51"/>
      <c r="B25" s="49"/>
      <c r="C25" s="49"/>
      <c r="D25" s="50"/>
      <c r="E25" s="50"/>
      <c r="F25" s="50"/>
      <c r="G25" s="50"/>
      <c r="H25" s="50"/>
      <c r="I25" s="44"/>
    </row>
    <row r="26" spans="1:11" ht="24.95" customHeight="1">
      <c r="A26" s="51"/>
      <c r="B26" s="49"/>
      <c r="C26" s="49"/>
      <c r="D26" s="50"/>
      <c r="E26" s="50"/>
      <c r="F26" s="50"/>
      <c r="G26" s="50"/>
      <c r="H26" s="50"/>
      <c r="I26" s="44"/>
    </row>
    <row r="27" spans="1:11" ht="24.95" customHeight="1">
      <c r="A27" s="51"/>
      <c r="B27" s="49"/>
      <c r="C27" s="49"/>
      <c r="D27" s="50"/>
      <c r="E27" s="50"/>
      <c r="F27" s="50"/>
      <c r="G27" s="50"/>
      <c r="H27" s="50"/>
      <c r="I27" s="44"/>
    </row>
    <row r="28" spans="1:11" ht="24.95" customHeight="1">
      <c r="A28" s="51"/>
      <c r="B28" s="49"/>
      <c r="C28" s="49"/>
      <c r="D28" s="50"/>
      <c r="E28" s="50"/>
      <c r="F28" s="50"/>
      <c r="G28" s="50"/>
      <c r="H28" s="50"/>
      <c r="I28" s="44"/>
    </row>
    <row r="29" spans="1:11" ht="24.95" customHeight="1">
      <c r="A29" s="51"/>
      <c r="B29" s="49"/>
      <c r="C29" s="49"/>
      <c r="D29" s="50"/>
      <c r="E29" s="50"/>
      <c r="F29" s="50"/>
      <c r="G29" s="50"/>
      <c r="H29" s="50"/>
      <c r="I29" s="44"/>
    </row>
    <row r="30" spans="1:11" ht="24.95" customHeight="1">
      <c r="A30" s="51"/>
      <c r="B30" s="49"/>
      <c r="C30" s="49"/>
      <c r="D30" s="50"/>
      <c r="E30" s="50"/>
      <c r="F30" s="50"/>
      <c r="G30" s="50"/>
      <c r="H30" s="50"/>
      <c r="I30" s="44"/>
    </row>
    <row r="31" spans="1:11" ht="24.95" customHeight="1">
      <c r="A31" s="51"/>
      <c r="B31" s="49"/>
      <c r="C31" s="49"/>
      <c r="D31" s="50"/>
      <c r="E31" s="50"/>
      <c r="F31" s="50"/>
      <c r="G31" s="50"/>
      <c r="H31" s="50"/>
      <c r="I31" s="44"/>
    </row>
    <row r="32" spans="1:11" ht="24.95" customHeight="1">
      <c r="A32" s="35"/>
      <c r="B32" s="49"/>
      <c r="C32" s="49"/>
      <c r="D32" s="50"/>
      <c r="E32" s="50"/>
      <c r="F32" s="50"/>
      <c r="G32" s="50"/>
      <c r="H32" s="50"/>
      <c r="I32" s="44"/>
    </row>
    <row r="33" spans="1:9" ht="24.95" customHeight="1">
      <c r="A33" s="51"/>
      <c r="B33" s="49"/>
      <c r="C33" s="49"/>
      <c r="D33" s="50"/>
      <c r="E33" s="50"/>
      <c r="F33" s="50"/>
      <c r="G33" s="50"/>
      <c r="H33" s="50"/>
      <c r="I33" s="44"/>
    </row>
    <row r="34" spans="1:9" ht="24.95" customHeight="1">
      <c r="A34" s="51"/>
      <c r="B34" s="49"/>
      <c r="C34" s="49"/>
      <c r="D34" s="50"/>
      <c r="E34" s="50"/>
      <c r="F34" s="50"/>
      <c r="G34" s="50"/>
      <c r="H34" s="50"/>
      <c r="I34" s="44"/>
    </row>
    <row r="35" spans="1:9" ht="24.95" customHeight="1">
      <c r="A35" s="51"/>
      <c r="B35" s="49"/>
      <c r="C35" s="49"/>
      <c r="D35" s="50"/>
      <c r="E35" s="50"/>
      <c r="F35" s="50"/>
      <c r="G35" s="50"/>
      <c r="H35" s="50"/>
      <c r="I35" s="44"/>
    </row>
    <row r="36" spans="1:9" ht="24.95" customHeight="1">
      <c r="A36" s="51"/>
      <c r="B36" s="49"/>
      <c r="C36" s="49"/>
      <c r="D36" s="50"/>
      <c r="E36" s="50"/>
      <c r="F36" s="50"/>
      <c r="G36" s="50"/>
      <c r="H36" s="50"/>
      <c r="I36" s="44"/>
    </row>
    <row r="37" spans="1:9" ht="24.95" customHeight="1">
      <c r="A37" s="51"/>
      <c r="B37" s="49"/>
      <c r="C37" s="49"/>
      <c r="D37" s="50"/>
      <c r="E37" s="50"/>
      <c r="F37" s="50"/>
      <c r="G37" s="50"/>
      <c r="H37" s="50"/>
      <c r="I37" s="44"/>
    </row>
    <row r="38" spans="1:9" ht="24.95" customHeight="1">
      <c r="A38" s="51"/>
      <c r="B38" s="49"/>
      <c r="C38" s="49"/>
      <c r="D38" s="50"/>
      <c r="E38" s="50"/>
      <c r="F38" s="50"/>
      <c r="G38" s="50"/>
      <c r="H38" s="50"/>
      <c r="I38" s="44"/>
    </row>
    <row r="39" spans="1:9" ht="24.95" customHeight="1">
      <c r="A39" s="51"/>
      <c r="B39" s="49"/>
      <c r="C39" s="49"/>
      <c r="D39" s="50"/>
      <c r="E39" s="50"/>
      <c r="F39" s="50"/>
      <c r="I39" s="44"/>
    </row>
  </sheetData>
  <mergeCells count="1">
    <mergeCell ref="A1:H1"/>
  </mergeCells>
  <pageMargins left="1.1811023622047245" right="0.78740157480314965" top="0.78740157480314965" bottom="0.78740157480314965" header="0" footer="0"/>
  <pageSetup paperSize="9" scale="88" firstPageNumber="1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selection activeCell="D22" sqref="D22"/>
    </sheetView>
  </sheetViews>
  <sheetFormatPr defaultRowHeight="24.95" customHeight="1"/>
  <cols>
    <col min="1" max="1" width="36.25" style="434" customWidth="1"/>
    <col min="2" max="2" width="10.25" style="434" customWidth="1"/>
    <col min="3" max="3" width="14" style="434" customWidth="1"/>
    <col min="4" max="4" width="12.875" style="434" customWidth="1"/>
    <col min="5" max="5" width="12" style="434" customWidth="1"/>
    <col min="6" max="224" width="9" style="434"/>
    <col min="225" max="225" width="41.875" style="434" customWidth="1"/>
    <col min="226" max="226" width="6.875" style="434" customWidth="1"/>
    <col min="227" max="231" width="14" style="434" customWidth="1"/>
    <col min="232" max="480" width="9" style="434"/>
    <col min="481" max="481" width="41.875" style="434" customWidth="1"/>
    <col min="482" max="482" width="6.875" style="434" customWidth="1"/>
    <col min="483" max="487" width="14" style="434" customWidth="1"/>
    <col min="488" max="736" width="9" style="434"/>
    <col min="737" max="737" width="41.875" style="434" customWidth="1"/>
    <col min="738" max="738" width="6.875" style="434" customWidth="1"/>
    <col min="739" max="743" width="14" style="434" customWidth="1"/>
    <col min="744" max="992" width="9" style="434"/>
    <col min="993" max="993" width="41.875" style="434" customWidth="1"/>
    <col min="994" max="994" width="6.875" style="434" customWidth="1"/>
    <col min="995" max="999" width="14" style="434" customWidth="1"/>
    <col min="1000" max="1248" width="9" style="434"/>
    <col min="1249" max="1249" width="41.875" style="434" customWidth="1"/>
    <col min="1250" max="1250" width="6.875" style="434" customWidth="1"/>
    <col min="1251" max="1255" width="14" style="434" customWidth="1"/>
    <col min="1256" max="1504" width="9" style="434"/>
    <col min="1505" max="1505" width="41.875" style="434" customWidth="1"/>
    <col min="1506" max="1506" width="6.875" style="434" customWidth="1"/>
    <col min="1507" max="1511" width="14" style="434" customWidth="1"/>
    <col min="1512" max="1760" width="9" style="434"/>
    <col min="1761" max="1761" width="41.875" style="434" customWidth="1"/>
    <col min="1762" max="1762" width="6.875" style="434" customWidth="1"/>
    <col min="1763" max="1767" width="14" style="434" customWidth="1"/>
    <col min="1768" max="2016" width="9" style="434"/>
    <col min="2017" max="2017" width="41.875" style="434" customWidth="1"/>
    <col min="2018" max="2018" width="6.875" style="434" customWidth="1"/>
    <col min="2019" max="2023" width="14" style="434" customWidth="1"/>
    <col min="2024" max="2272" width="9" style="434"/>
    <col min="2273" max="2273" width="41.875" style="434" customWidth="1"/>
    <col min="2274" max="2274" width="6.875" style="434" customWidth="1"/>
    <col min="2275" max="2279" width="14" style="434" customWidth="1"/>
    <col min="2280" max="2528" width="9" style="434"/>
    <col min="2529" max="2529" width="41.875" style="434" customWidth="1"/>
    <col min="2530" max="2530" width="6.875" style="434" customWidth="1"/>
    <col min="2531" max="2535" width="14" style="434" customWidth="1"/>
    <col min="2536" max="2784" width="9" style="434"/>
    <col min="2785" max="2785" width="41.875" style="434" customWidth="1"/>
    <col min="2786" max="2786" width="6.875" style="434" customWidth="1"/>
    <col min="2787" max="2791" width="14" style="434" customWidth="1"/>
    <col min="2792" max="3040" width="9" style="434"/>
    <col min="3041" max="3041" width="41.875" style="434" customWidth="1"/>
    <col min="3042" max="3042" width="6.875" style="434" customWidth="1"/>
    <col min="3043" max="3047" width="14" style="434" customWidth="1"/>
    <col min="3048" max="3296" width="9" style="434"/>
    <col min="3297" max="3297" width="41.875" style="434" customWidth="1"/>
    <col min="3298" max="3298" width="6.875" style="434" customWidth="1"/>
    <col min="3299" max="3303" width="14" style="434" customWidth="1"/>
    <col min="3304" max="3552" width="9" style="434"/>
    <col min="3553" max="3553" width="41.875" style="434" customWidth="1"/>
    <col min="3554" max="3554" width="6.875" style="434" customWidth="1"/>
    <col min="3555" max="3559" width="14" style="434" customWidth="1"/>
    <col min="3560" max="3808" width="9" style="434"/>
    <col min="3809" max="3809" width="41.875" style="434" customWidth="1"/>
    <col min="3810" max="3810" width="6.875" style="434" customWidth="1"/>
    <col min="3811" max="3815" width="14" style="434" customWidth="1"/>
    <col min="3816" max="4064" width="9" style="434"/>
    <col min="4065" max="4065" width="41.875" style="434" customWidth="1"/>
    <col min="4066" max="4066" width="6.875" style="434" customWidth="1"/>
    <col min="4067" max="4071" width="14" style="434" customWidth="1"/>
    <col min="4072" max="4320" width="9" style="434"/>
    <col min="4321" max="4321" width="41.875" style="434" customWidth="1"/>
    <col min="4322" max="4322" width="6.875" style="434" customWidth="1"/>
    <col min="4323" max="4327" width="14" style="434" customWidth="1"/>
    <col min="4328" max="4576" width="9" style="434"/>
    <col min="4577" max="4577" width="41.875" style="434" customWidth="1"/>
    <col min="4578" max="4578" width="6.875" style="434" customWidth="1"/>
    <col min="4579" max="4583" width="14" style="434" customWidth="1"/>
    <col min="4584" max="4832" width="9" style="434"/>
    <col min="4833" max="4833" width="41.875" style="434" customWidth="1"/>
    <col min="4834" max="4834" width="6.875" style="434" customWidth="1"/>
    <col min="4835" max="4839" width="14" style="434" customWidth="1"/>
    <col min="4840" max="5088" width="9" style="434"/>
    <col min="5089" max="5089" width="41.875" style="434" customWidth="1"/>
    <col min="5090" max="5090" width="6.875" style="434" customWidth="1"/>
    <col min="5091" max="5095" width="14" style="434" customWidth="1"/>
    <col min="5096" max="5344" width="9" style="434"/>
    <col min="5345" max="5345" width="41.875" style="434" customWidth="1"/>
    <col min="5346" max="5346" width="6.875" style="434" customWidth="1"/>
    <col min="5347" max="5351" width="14" style="434" customWidth="1"/>
    <col min="5352" max="5600" width="9" style="434"/>
    <col min="5601" max="5601" width="41.875" style="434" customWidth="1"/>
    <col min="5602" max="5602" width="6.875" style="434" customWidth="1"/>
    <col min="5603" max="5607" width="14" style="434" customWidth="1"/>
    <col min="5608" max="5856" width="9" style="434"/>
    <col min="5857" max="5857" width="41.875" style="434" customWidth="1"/>
    <col min="5858" max="5858" width="6.875" style="434" customWidth="1"/>
    <col min="5859" max="5863" width="14" style="434" customWidth="1"/>
    <col min="5864" max="6112" width="9" style="434"/>
    <col min="6113" max="6113" width="41.875" style="434" customWidth="1"/>
    <col min="6114" max="6114" width="6.875" style="434" customWidth="1"/>
    <col min="6115" max="6119" width="14" style="434" customWidth="1"/>
    <col min="6120" max="6368" width="9" style="434"/>
    <col min="6369" max="6369" width="41.875" style="434" customWidth="1"/>
    <col min="6370" max="6370" width="6.875" style="434" customWidth="1"/>
    <col min="6371" max="6375" width="14" style="434" customWidth="1"/>
    <col min="6376" max="6624" width="9" style="434"/>
    <col min="6625" max="6625" width="41.875" style="434" customWidth="1"/>
    <col min="6626" max="6626" width="6.875" style="434" customWidth="1"/>
    <col min="6627" max="6631" width="14" style="434" customWidth="1"/>
    <col min="6632" max="6880" width="9" style="434"/>
    <col min="6881" max="6881" width="41.875" style="434" customWidth="1"/>
    <col min="6882" max="6882" width="6.875" style="434" customWidth="1"/>
    <col min="6883" max="6887" width="14" style="434" customWidth="1"/>
    <col min="6888" max="7136" width="9" style="434"/>
    <col min="7137" max="7137" width="41.875" style="434" customWidth="1"/>
    <col min="7138" max="7138" width="6.875" style="434" customWidth="1"/>
    <col min="7139" max="7143" width="14" style="434" customWidth="1"/>
    <col min="7144" max="7392" width="9" style="434"/>
    <col min="7393" max="7393" width="41.875" style="434" customWidth="1"/>
    <col min="7394" max="7394" width="6.875" style="434" customWidth="1"/>
    <col min="7395" max="7399" width="14" style="434" customWidth="1"/>
    <col min="7400" max="7648" width="9" style="434"/>
    <col min="7649" max="7649" width="41.875" style="434" customWidth="1"/>
    <col min="7650" max="7650" width="6.875" style="434" customWidth="1"/>
    <col min="7651" max="7655" width="14" style="434" customWidth="1"/>
    <col min="7656" max="7904" width="9" style="434"/>
    <col min="7905" max="7905" width="41.875" style="434" customWidth="1"/>
    <col min="7906" max="7906" width="6.875" style="434" customWidth="1"/>
    <col min="7907" max="7911" width="14" style="434" customWidth="1"/>
    <col min="7912" max="8160" width="9" style="434"/>
    <col min="8161" max="8161" width="41.875" style="434" customWidth="1"/>
    <col min="8162" max="8162" width="6.875" style="434" customWidth="1"/>
    <col min="8163" max="8167" width="14" style="434" customWidth="1"/>
    <col min="8168" max="8416" width="9" style="434"/>
    <col min="8417" max="8417" width="41.875" style="434" customWidth="1"/>
    <col min="8418" max="8418" width="6.875" style="434" customWidth="1"/>
    <col min="8419" max="8423" width="14" style="434" customWidth="1"/>
    <col min="8424" max="8672" width="9" style="434"/>
    <col min="8673" max="8673" width="41.875" style="434" customWidth="1"/>
    <col min="8674" max="8674" width="6.875" style="434" customWidth="1"/>
    <col min="8675" max="8679" width="14" style="434" customWidth="1"/>
    <col min="8680" max="8928" width="9" style="434"/>
    <col min="8929" max="8929" width="41.875" style="434" customWidth="1"/>
    <col min="8930" max="8930" width="6.875" style="434" customWidth="1"/>
    <col min="8931" max="8935" width="14" style="434" customWidth="1"/>
    <col min="8936" max="9184" width="9" style="434"/>
    <col min="9185" max="9185" width="41.875" style="434" customWidth="1"/>
    <col min="9186" max="9186" width="6.875" style="434" customWidth="1"/>
    <col min="9187" max="9191" width="14" style="434" customWidth="1"/>
    <col min="9192" max="9440" width="9" style="434"/>
    <col min="9441" max="9441" width="41.875" style="434" customWidth="1"/>
    <col min="9442" max="9442" width="6.875" style="434" customWidth="1"/>
    <col min="9443" max="9447" width="14" style="434" customWidth="1"/>
    <col min="9448" max="9696" width="9" style="434"/>
    <col min="9697" max="9697" width="41.875" style="434" customWidth="1"/>
    <col min="9698" max="9698" width="6.875" style="434" customWidth="1"/>
    <col min="9699" max="9703" width="14" style="434" customWidth="1"/>
    <col min="9704" max="9952" width="9" style="434"/>
    <col min="9953" max="9953" width="41.875" style="434" customWidth="1"/>
    <col min="9954" max="9954" width="6.875" style="434" customWidth="1"/>
    <col min="9955" max="9959" width="14" style="434" customWidth="1"/>
    <col min="9960" max="10208" width="9" style="434"/>
    <col min="10209" max="10209" width="41.875" style="434" customWidth="1"/>
    <col min="10210" max="10210" width="6.875" style="434" customWidth="1"/>
    <col min="10211" max="10215" width="14" style="434" customWidth="1"/>
    <col min="10216" max="10464" width="9" style="434"/>
    <col min="10465" max="10465" width="41.875" style="434" customWidth="1"/>
    <col min="10466" max="10466" width="6.875" style="434" customWidth="1"/>
    <col min="10467" max="10471" width="14" style="434" customWidth="1"/>
    <col min="10472" max="10720" width="9" style="434"/>
    <col min="10721" max="10721" width="41.875" style="434" customWidth="1"/>
    <col min="10722" max="10722" width="6.875" style="434" customWidth="1"/>
    <col min="10723" max="10727" width="14" style="434" customWidth="1"/>
    <col min="10728" max="10976" width="9" style="434"/>
    <col min="10977" max="10977" width="41.875" style="434" customWidth="1"/>
    <col min="10978" max="10978" width="6.875" style="434" customWidth="1"/>
    <col min="10979" max="10983" width="14" style="434" customWidth="1"/>
    <col min="10984" max="11232" width="9" style="434"/>
    <col min="11233" max="11233" width="41.875" style="434" customWidth="1"/>
    <col min="11234" max="11234" width="6.875" style="434" customWidth="1"/>
    <col min="11235" max="11239" width="14" style="434" customWidth="1"/>
    <col min="11240" max="11488" width="9" style="434"/>
    <col min="11489" max="11489" width="41.875" style="434" customWidth="1"/>
    <col min="11490" max="11490" width="6.875" style="434" customWidth="1"/>
    <col min="11491" max="11495" width="14" style="434" customWidth="1"/>
    <col min="11496" max="11744" width="9" style="434"/>
    <col min="11745" max="11745" width="41.875" style="434" customWidth="1"/>
    <col min="11746" max="11746" width="6.875" style="434" customWidth="1"/>
    <col min="11747" max="11751" width="14" style="434" customWidth="1"/>
    <col min="11752" max="12000" width="9" style="434"/>
    <col min="12001" max="12001" width="41.875" style="434" customWidth="1"/>
    <col min="12002" max="12002" width="6.875" style="434" customWidth="1"/>
    <col min="12003" max="12007" width="14" style="434" customWidth="1"/>
    <col min="12008" max="12256" width="9" style="434"/>
    <col min="12257" max="12257" width="41.875" style="434" customWidth="1"/>
    <col min="12258" max="12258" width="6.875" style="434" customWidth="1"/>
    <col min="12259" max="12263" width="14" style="434" customWidth="1"/>
    <col min="12264" max="12512" width="9" style="434"/>
    <col min="12513" max="12513" width="41.875" style="434" customWidth="1"/>
    <col min="12514" max="12514" width="6.875" style="434" customWidth="1"/>
    <col min="12515" max="12519" width="14" style="434" customWidth="1"/>
    <col min="12520" max="12768" width="9" style="434"/>
    <col min="12769" max="12769" width="41.875" style="434" customWidth="1"/>
    <col min="12770" max="12770" width="6.875" style="434" customWidth="1"/>
    <col min="12771" max="12775" width="14" style="434" customWidth="1"/>
    <col min="12776" max="13024" width="9" style="434"/>
    <col min="13025" max="13025" width="41.875" style="434" customWidth="1"/>
    <col min="13026" max="13026" width="6.875" style="434" customWidth="1"/>
    <col min="13027" max="13031" width="14" style="434" customWidth="1"/>
    <col min="13032" max="13280" width="9" style="434"/>
    <col min="13281" max="13281" width="41.875" style="434" customWidth="1"/>
    <col min="13282" max="13282" width="6.875" style="434" customWidth="1"/>
    <col min="13283" max="13287" width="14" style="434" customWidth="1"/>
    <col min="13288" max="13536" width="9" style="434"/>
    <col min="13537" max="13537" width="41.875" style="434" customWidth="1"/>
    <col min="13538" max="13538" width="6.875" style="434" customWidth="1"/>
    <col min="13539" max="13543" width="14" style="434" customWidth="1"/>
    <col min="13544" max="13792" width="9" style="434"/>
    <col min="13793" max="13793" width="41.875" style="434" customWidth="1"/>
    <col min="13794" max="13794" width="6.875" style="434" customWidth="1"/>
    <col min="13795" max="13799" width="14" style="434" customWidth="1"/>
    <col min="13800" max="14048" width="9" style="434"/>
    <col min="14049" max="14049" width="41.875" style="434" customWidth="1"/>
    <col min="14050" max="14050" width="6.875" style="434" customWidth="1"/>
    <col min="14051" max="14055" width="14" style="434" customWidth="1"/>
    <col min="14056" max="14304" width="9" style="434"/>
    <col min="14305" max="14305" width="41.875" style="434" customWidth="1"/>
    <col min="14306" max="14306" width="6.875" style="434" customWidth="1"/>
    <col min="14307" max="14311" width="14" style="434" customWidth="1"/>
    <col min="14312" max="14560" width="9" style="434"/>
    <col min="14561" max="14561" width="41.875" style="434" customWidth="1"/>
    <col min="14562" max="14562" width="6.875" style="434" customWidth="1"/>
    <col min="14563" max="14567" width="14" style="434" customWidth="1"/>
    <col min="14568" max="14816" width="9" style="434"/>
    <col min="14817" max="14817" width="41.875" style="434" customWidth="1"/>
    <col min="14818" max="14818" width="6.875" style="434" customWidth="1"/>
    <col min="14819" max="14823" width="14" style="434" customWidth="1"/>
    <col min="14824" max="15072" width="9" style="434"/>
    <col min="15073" max="15073" width="41.875" style="434" customWidth="1"/>
    <col min="15074" max="15074" width="6.875" style="434" customWidth="1"/>
    <col min="15075" max="15079" width="14" style="434" customWidth="1"/>
    <col min="15080" max="15328" width="9" style="434"/>
    <col min="15329" max="15329" width="41.875" style="434" customWidth="1"/>
    <col min="15330" max="15330" width="6.875" style="434" customWidth="1"/>
    <col min="15331" max="15335" width="14" style="434" customWidth="1"/>
    <col min="15336" max="15584" width="9" style="434"/>
    <col min="15585" max="15585" width="41.875" style="434" customWidth="1"/>
    <col min="15586" max="15586" width="6.875" style="434" customWidth="1"/>
    <col min="15587" max="15591" width="14" style="434" customWidth="1"/>
    <col min="15592" max="15840" width="9" style="434"/>
    <col min="15841" max="15841" width="41.875" style="434" customWidth="1"/>
    <col min="15842" max="15842" width="6.875" style="434" customWidth="1"/>
    <col min="15843" max="15847" width="14" style="434" customWidth="1"/>
    <col min="15848" max="16096" width="9" style="434"/>
    <col min="16097" max="16097" width="41.875" style="434" customWidth="1"/>
    <col min="16098" max="16098" width="6.875" style="434" customWidth="1"/>
    <col min="16099" max="16103" width="14" style="434" customWidth="1"/>
    <col min="16104" max="16357" width="9" style="434"/>
    <col min="16358" max="16377" width="8" style="434" customWidth="1"/>
    <col min="16378" max="16384" width="9" style="434"/>
  </cols>
  <sheetData>
    <row r="1" spans="1:7" ht="24.95" customHeight="1">
      <c r="A1" s="657" t="s">
        <v>635</v>
      </c>
      <c r="B1" s="657"/>
      <c r="C1" s="657"/>
      <c r="D1" s="657"/>
      <c r="E1" s="657"/>
    </row>
    <row r="2" spans="1:7" ht="24.95" customHeight="1">
      <c r="A2" s="657" t="s">
        <v>630</v>
      </c>
      <c r="E2" s="657"/>
    </row>
    <row r="3" spans="1:7" ht="24.95" customHeight="1">
      <c r="A3" s="431"/>
      <c r="B3" s="431"/>
      <c r="C3" s="431"/>
      <c r="D3" s="554"/>
      <c r="E3" s="540" t="s">
        <v>396</v>
      </c>
    </row>
    <row r="4" spans="1:7" ht="24.95" customHeight="1">
      <c r="A4" s="840" t="s">
        <v>402</v>
      </c>
      <c r="B4" s="842" t="s">
        <v>302</v>
      </c>
      <c r="C4" s="842" t="s">
        <v>554</v>
      </c>
      <c r="D4" s="844" t="s">
        <v>553</v>
      </c>
      <c r="E4" s="844"/>
    </row>
    <row r="5" spans="1:7" ht="37.5" customHeight="1">
      <c r="A5" s="841"/>
      <c r="B5" s="843"/>
      <c r="C5" s="843"/>
      <c r="D5" s="433" t="s">
        <v>303</v>
      </c>
      <c r="E5" s="433" t="s">
        <v>84</v>
      </c>
    </row>
    <row r="6" spans="1:7" s="430" customFormat="1" ht="24.95" customHeight="1">
      <c r="A6" s="435" t="s">
        <v>205</v>
      </c>
      <c r="B6" s="436" t="s">
        <v>305</v>
      </c>
      <c r="C6" s="530">
        <v>102.34</v>
      </c>
      <c r="D6" s="530">
        <v>93.45</v>
      </c>
      <c r="E6" s="530">
        <v>88.25</v>
      </c>
      <c r="G6" s="621"/>
    </row>
    <row r="7" spans="1:7" s="430" customFormat="1" ht="24.95" customHeight="1">
      <c r="A7" s="437" t="s">
        <v>89</v>
      </c>
      <c r="B7" s="438" t="s">
        <v>306</v>
      </c>
      <c r="C7" s="529">
        <v>63.72</v>
      </c>
      <c r="D7" s="529">
        <v>102.54</v>
      </c>
      <c r="E7" s="529">
        <v>60.38</v>
      </c>
    </row>
    <row r="8" spans="1:7" s="430" customFormat="1" ht="24.95" customHeight="1">
      <c r="A8" s="437" t="s">
        <v>90</v>
      </c>
      <c r="B8" s="438" t="s">
        <v>307</v>
      </c>
      <c r="C8" s="529">
        <v>32.96</v>
      </c>
      <c r="D8" s="529">
        <v>70.709999999999994</v>
      </c>
      <c r="E8" s="529">
        <v>17.760000000000002</v>
      </c>
    </row>
    <row r="9" spans="1:7" s="430" customFormat="1" ht="24.95" customHeight="1">
      <c r="A9" s="437" t="s">
        <v>91</v>
      </c>
      <c r="B9" s="438" t="s">
        <v>308</v>
      </c>
      <c r="C9" s="529">
        <v>35.99</v>
      </c>
      <c r="D9" s="529">
        <v>94.7</v>
      </c>
      <c r="E9" s="529">
        <v>36.200000000000003</v>
      </c>
    </row>
    <row r="10" spans="1:7" s="430" customFormat="1" ht="38.25" customHeight="1">
      <c r="A10" s="437" t="s">
        <v>92</v>
      </c>
      <c r="B10" s="438" t="s">
        <v>309</v>
      </c>
      <c r="C10" s="529">
        <v>52.16</v>
      </c>
      <c r="D10" s="529">
        <v>107.83</v>
      </c>
      <c r="E10" s="529">
        <v>30.31</v>
      </c>
    </row>
    <row r="11" spans="1:7" s="430" customFormat="1" ht="63.75" customHeight="1">
      <c r="A11" s="437" t="s">
        <v>93</v>
      </c>
      <c r="B11" s="438" t="s">
        <v>310</v>
      </c>
      <c r="C11" s="529">
        <v>55.08</v>
      </c>
      <c r="D11" s="529">
        <v>107.02</v>
      </c>
      <c r="E11" s="529">
        <v>50.29</v>
      </c>
    </row>
    <row r="12" spans="1:7" s="430" customFormat="1" ht="24.95" customHeight="1">
      <c r="A12" s="437" t="s">
        <v>94</v>
      </c>
      <c r="B12" s="438" t="s">
        <v>311</v>
      </c>
      <c r="C12" s="529">
        <v>103.28</v>
      </c>
      <c r="D12" s="529">
        <v>142.28</v>
      </c>
      <c r="E12" s="529">
        <v>214.02</v>
      </c>
    </row>
    <row r="13" spans="1:7" s="430" customFormat="1" ht="24.95" customHeight="1">
      <c r="A13" s="437" t="s">
        <v>96</v>
      </c>
      <c r="B13" s="438" t="s">
        <v>313</v>
      </c>
      <c r="C13" s="529">
        <v>117.81</v>
      </c>
      <c r="D13" s="529">
        <v>101.05</v>
      </c>
      <c r="E13" s="529">
        <v>122.75</v>
      </c>
    </row>
    <row r="14" spans="1:7" s="430" customFormat="1" ht="24.95" customHeight="1">
      <c r="A14" s="437" t="s">
        <v>97</v>
      </c>
      <c r="B14" s="438" t="s">
        <v>314</v>
      </c>
      <c r="C14" s="529">
        <v>1478.75</v>
      </c>
      <c r="D14" s="529">
        <v>133.41999999999999</v>
      </c>
      <c r="E14" s="529">
        <v>1491.71</v>
      </c>
    </row>
    <row r="15" spans="1:7" s="430" customFormat="1" ht="24.95" customHeight="1">
      <c r="A15" s="437" t="s">
        <v>98</v>
      </c>
      <c r="B15" s="438" t="s">
        <v>315</v>
      </c>
      <c r="C15" s="529">
        <v>64.88</v>
      </c>
      <c r="D15" s="529">
        <v>112.75</v>
      </c>
      <c r="E15" s="529">
        <v>72.47</v>
      </c>
    </row>
    <row r="16" spans="1:7" s="430" customFormat="1" ht="32.25" customHeight="1">
      <c r="A16" s="437" t="s">
        <v>99</v>
      </c>
      <c r="B16" s="438" t="s">
        <v>316</v>
      </c>
      <c r="C16" s="529">
        <v>83.63</v>
      </c>
      <c r="D16" s="529">
        <v>94.79</v>
      </c>
      <c r="E16" s="529">
        <v>69.680000000000007</v>
      </c>
    </row>
    <row r="17" spans="1:5" s="430" customFormat="1" ht="24.95" customHeight="1">
      <c r="A17" s="437" t="s">
        <v>100</v>
      </c>
      <c r="B17" s="438" t="s">
        <v>317</v>
      </c>
      <c r="C17" s="529">
        <v>71.92</v>
      </c>
      <c r="D17" s="529">
        <v>113.84</v>
      </c>
      <c r="E17" s="529">
        <v>80.16</v>
      </c>
    </row>
    <row r="18" spans="1:5" s="430" customFormat="1" ht="37.5" customHeight="1">
      <c r="A18" s="437" t="s">
        <v>101</v>
      </c>
      <c r="B18" s="438" t="s">
        <v>318</v>
      </c>
      <c r="C18" s="529">
        <v>120.64</v>
      </c>
      <c r="D18" s="529">
        <v>104.24</v>
      </c>
      <c r="E18" s="529">
        <v>127.88</v>
      </c>
    </row>
    <row r="19" spans="1:5" s="430" customFormat="1" ht="24.95" customHeight="1">
      <c r="A19" s="437" t="s">
        <v>103</v>
      </c>
      <c r="B19" s="438" t="s">
        <v>320</v>
      </c>
      <c r="C19" s="529">
        <v>138.71</v>
      </c>
      <c r="D19" s="529">
        <v>100</v>
      </c>
      <c r="E19" s="529">
        <v>151.53</v>
      </c>
    </row>
    <row r="20" spans="1:5" s="430" customFormat="1" ht="34.5" customHeight="1">
      <c r="A20" s="437" t="s">
        <v>104</v>
      </c>
      <c r="B20" s="438" t="s">
        <v>321</v>
      </c>
      <c r="C20" s="529">
        <v>57.91</v>
      </c>
      <c r="D20" s="529">
        <v>60.75</v>
      </c>
      <c r="E20" s="529">
        <v>36.61</v>
      </c>
    </row>
    <row r="21" spans="1:5" s="430" customFormat="1" ht="24.95" customHeight="1">
      <c r="A21" s="437" t="s">
        <v>105</v>
      </c>
      <c r="B21" s="438" t="s">
        <v>322</v>
      </c>
      <c r="C21" s="529">
        <v>162.38999999999999</v>
      </c>
      <c r="D21" s="529">
        <v>95.84</v>
      </c>
      <c r="E21" s="529">
        <v>118.64</v>
      </c>
    </row>
    <row r="22" spans="1:5" s="430" customFormat="1" ht="24.95" customHeight="1">
      <c r="A22" s="437" t="s">
        <v>106</v>
      </c>
      <c r="B22" s="438" t="s">
        <v>323</v>
      </c>
      <c r="C22" s="529">
        <v>87.84</v>
      </c>
      <c r="D22" s="529">
        <v>78.650000000000006</v>
      </c>
      <c r="E22" s="529">
        <v>73.17</v>
      </c>
    </row>
    <row r="23" spans="1:5" ht="24.95" customHeight="1">
      <c r="A23" s="437" t="s">
        <v>107</v>
      </c>
      <c r="B23" s="438" t="s">
        <v>324</v>
      </c>
      <c r="C23" s="529">
        <v>298.04000000000002</v>
      </c>
      <c r="D23" s="529">
        <v>88.59</v>
      </c>
      <c r="E23" s="529">
        <v>199.61</v>
      </c>
    </row>
    <row r="24" spans="1:5" ht="24.95" customHeight="1">
      <c r="A24" s="437" t="s">
        <v>108</v>
      </c>
      <c r="B24" s="438" t="s">
        <v>325</v>
      </c>
      <c r="C24" s="529">
        <v>79.650000000000006</v>
      </c>
      <c r="D24" s="529">
        <v>111.89</v>
      </c>
      <c r="E24" s="529">
        <v>61.37</v>
      </c>
    </row>
  </sheetData>
  <mergeCells count="4">
    <mergeCell ref="A4:A5"/>
    <mergeCell ref="B4:B5"/>
    <mergeCell ref="C4:C5"/>
    <mergeCell ref="D4:E4"/>
  </mergeCells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"/>
  <sheetViews>
    <sheetView workbookViewId="0">
      <selection activeCell="D20" sqref="D20"/>
    </sheetView>
  </sheetViews>
  <sheetFormatPr defaultRowHeight="15.75"/>
  <cols>
    <col min="1" max="1" width="28.25" style="430" customWidth="1"/>
    <col min="2" max="2" width="8.375" style="430" customWidth="1"/>
    <col min="3" max="3" width="9.25" style="430" customWidth="1"/>
    <col min="4" max="4" width="12.875" style="430" customWidth="1"/>
    <col min="5" max="5" width="10.5" style="430" customWidth="1"/>
    <col min="6" max="6" width="13.875" style="430" customWidth="1"/>
    <col min="7" max="7" width="20" style="430" customWidth="1"/>
    <col min="8" max="249" width="9" style="430"/>
    <col min="250" max="250" width="38.75" style="430" customWidth="1"/>
    <col min="251" max="251" width="9" style="430"/>
    <col min="252" max="256" width="12.75" style="430" customWidth="1"/>
    <col min="257" max="257" width="13.5" style="430" customWidth="1"/>
    <col min="258" max="505" width="9" style="430"/>
    <col min="506" max="506" width="38.75" style="430" customWidth="1"/>
    <col min="507" max="507" width="9" style="430"/>
    <col min="508" max="512" width="12.75" style="430" customWidth="1"/>
    <col min="513" max="513" width="13.5" style="430" customWidth="1"/>
    <col min="514" max="761" width="9" style="430"/>
    <col min="762" max="762" width="38.75" style="430" customWidth="1"/>
    <col min="763" max="763" width="9" style="430"/>
    <col min="764" max="768" width="12.75" style="430" customWidth="1"/>
    <col min="769" max="769" width="13.5" style="430" customWidth="1"/>
    <col min="770" max="1017" width="9" style="430"/>
    <col min="1018" max="1018" width="38.75" style="430" customWidth="1"/>
    <col min="1019" max="1019" width="9" style="430"/>
    <col min="1020" max="1024" width="12.75" style="430" customWidth="1"/>
    <col min="1025" max="1025" width="13.5" style="430" customWidth="1"/>
    <col min="1026" max="1273" width="9" style="430"/>
    <col min="1274" max="1274" width="38.75" style="430" customWidth="1"/>
    <col min="1275" max="1275" width="9" style="430"/>
    <col min="1276" max="1280" width="12.75" style="430" customWidth="1"/>
    <col min="1281" max="1281" width="13.5" style="430" customWidth="1"/>
    <col min="1282" max="1529" width="9" style="430"/>
    <col min="1530" max="1530" width="38.75" style="430" customWidth="1"/>
    <col min="1531" max="1531" width="9" style="430"/>
    <col min="1532" max="1536" width="12.75" style="430" customWidth="1"/>
    <col min="1537" max="1537" width="13.5" style="430" customWidth="1"/>
    <col min="1538" max="1785" width="9" style="430"/>
    <col min="1786" max="1786" width="38.75" style="430" customWidth="1"/>
    <col min="1787" max="1787" width="9" style="430"/>
    <col min="1788" max="1792" width="12.75" style="430" customWidth="1"/>
    <col min="1793" max="1793" width="13.5" style="430" customWidth="1"/>
    <col min="1794" max="2041" width="9" style="430"/>
    <col min="2042" max="2042" width="38.75" style="430" customWidth="1"/>
    <col min="2043" max="2043" width="9" style="430"/>
    <col min="2044" max="2048" width="12.75" style="430" customWidth="1"/>
    <col min="2049" max="2049" width="13.5" style="430" customWidth="1"/>
    <col min="2050" max="2297" width="9" style="430"/>
    <col min="2298" max="2298" width="38.75" style="430" customWidth="1"/>
    <col min="2299" max="2299" width="9" style="430"/>
    <col min="2300" max="2304" width="12.75" style="430" customWidth="1"/>
    <col min="2305" max="2305" width="13.5" style="430" customWidth="1"/>
    <col min="2306" max="2553" width="9" style="430"/>
    <col min="2554" max="2554" width="38.75" style="430" customWidth="1"/>
    <col min="2555" max="2555" width="9" style="430"/>
    <col min="2556" max="2560" width="12.75" style="430" customWidth="1"/>
    <col min="2561" max="2561" width="13.5" style="430" customWidth="1"/>
    <col min="2562" max="2809" width="9" style="430"/>
    <col min="2810" max="2810" width="38.75" style="430" customWidth="1"/>
    <col min="2811" max="2811" width="9" style="430"/>
    <col min="2812" max="2816" width="12.75" style="430" customWidth="1"/>
    <col min="2817" max="2817" width="13.5" style="430" customWidth="1"/>
    <col min="2818" max="3065" width="9" style="430"/>
    <col min="3066" max="3066" width="38.75" style="430" customWidth="1"/>
    <col min="3067" max="3067" width="9" style="430"/>
    <col min="3068" max="3072" width="12.75" style="430" customWidth="1"/>
    <col min="3073" max="3073" width="13.5" style="430" customWidth="1"/>
    <col min="3074" max="3321" width="9" style="430"/>
    <col min="3322" max="3322" width="38.75" style="430" customWidth="1"/>
    <col min="3323" max="3323" width="9" style="430"/>
    <col min="3324" max="3328" width="12.75" style="430" customWidth="1"/>
    <col min="3329" max="3329" width="13.5" style="430" customWidth="1"/>
    <col min="3330" max="3577" width="9" style="430"/>
    <col min="3578" max="3578" width="38.75" style="430" customWidth="1"/>
    <col min="3579" max="3579" width="9" style="430"/>
    <col min="3580" max="3584" width="12.75" style="430" customWidth="1"/>
    <col min="3585" max="3585" width="13.5" style="430" customWidth="1"/>
    <col min="3586" max="3833" width="9" style="430"/>
    <col min="3834" max="3834" width="38.75" style="430" customWidth="1"/>
    <col min="3835" max="3835" width="9" style="430"/>
    <col min="3836" max="3840" width="12.75" style="430" customWidth="1"/>
    <col min="3841" max="3841" width="13.5" style="430" customWidth="1"/>
    <col min="3842" max="4089" width="9" style="430"/>
    <col min="4090" max="4090" width="38.75" style="430" customWidth="1"/>
    <col min="4091" max="4091" width="9" style="430"/>
    <col min="4092" max="4096" width="12.75" style="430" customWidth="1"/>
    <col min="4097" max="4097" width="13.5" style="430" customWidth="1"/>
    <col min="4098" max="4345" width="9" style="430"/>
    <col min="4346" max="4346" width="38.75" style="430" customWidth="1"/>
    <col min="4347" max="4347" width="9" style="430"/>
    <col min="4348" max="4352" width="12.75" style="430" customWidth="1"/>
    <col min="4353" max="4353" width="13.5" style="430" customWidth="1"/>
    <col min="4354" max="4601" width="9" style="430"/>
    <col min="4602" max="4602" width="38.75" style="430" customWidth="1"/>
    <col min="4603" max="4603" width="9" style="430"/>
    <col min="4604" max="4608" width="12.75" style="430" customWidth="1"/>
    <col min="4609" max="4609" width="13.5" style="430" customWidth="1"/>
    <col min="4610" max="4857" width="9" style="430"/>
    <col min="4858" max="4858" width="38.75" style="430" customWidth="1"/>
    <col min="4859" max="4859" width="9" style="430"/>
    <col min="4860" max="4864" width="12.75" style="430" customWidth="1"/>
    <col min="4865" max="4865" width="13.5" style="430" customWidth="1"/>
    <col min="4866" max="5113" width="9" style="430"/>
    <col min="5114" max="5114" width="38.75" style="430" customWidth="1"/>
    <col min="5115" max="5115" width="9" style="430"/>
    <col min="5116" max="5120" width="12.75" style="430" customWidth="1"/>
    <col min="5121" max="5121" width="13.5" style="430" customWidth="1"/>
    <col min="5122" max="5369" width="9" style="430"/>
    <col min="5370" max="5370" width="38.75" style="430" customWidth="1"/>
    <col min="5371" max="5371" width="9" style="430"/>
    <col min="5372" max="5376" width="12.75" style="430" customWidth="1"/>
    <col min="5377" max="5377" width="13.5" style="430" customWidth="1"/>
    <col min="5378" max="5625" width="9" style="430"/>
    <col min="5626" max="5626" width="38.75" style="430" customWidth="1"/>
    <col min="5627" max="5627" width="9" style="430"/>
    <col min="5628" max="5632" width="12.75" style="430" customWidth="1"/>
    <col min="5633" max="5633" width="13.5" style="430" customWidth="1"/>
    <col min="5634" max="5881" width="9" style="430"/>
    <col min="5882" max="5882" width="38.75" style="430" customWidth="1"/>
    <col min="5883" max="5883" width="9" style="430"/>
    <col min="5884" max="5888" width="12.75" style="430" customWidth="1"/>
    <col min="5889" max="5889" width="13.5" style="430" customWidth="1"/>
    <col min="5890" max="6137" width="9" style="430"/>
    <col min="6138" max="6138" width="38.75" style="430" customWidth="1"/>
    <col min="6139" max="6139" width="9" style="430"/>
    <col min="6140" max="6144" width="12.75" style="430" customWidth="1"/>
    <col min="6145" max="6145" width="13.5" style="430" customWidth="1"/>
    <col min="6146" max="6393" width="9" style="430"/>
    <col min="6394" max="6394" width="38.75" style="430" customWidth="1"/>
    <col min="6395" max="6395" width="9" style="430"/>
    <col min="6396" max="6400" width="12.75" style="430" customWidth="1"/>
    <col min="6401" max="6401" width="13.5" style="430" customWidth="1"/>
    <col min="6402" max="6649" width="9" style="430"/>
    <col min="6650" max="6650" width="38.75" style="430" customWidth="1"/>
    <col min="6651" max="6651" width="9" style="430"/>
    <col min="6652" max="6656" width="12.75" style="430" customWidth="1"/>
    <col min="6657" max="6657" width="13.5" style="430" customWidth="1"/>
    <col min="6658" max="6905" width="9" style="430"/>
    <col min="6906" max="6906" width="38.75" style="430" customWidth="1"/>
    <col min="6907" max="6907" width="9" style="430"/>
    <col min="6908" max="6912" width="12.75" style="430" customWidth="1"/>
    <col min="6913" max="6913" width="13.5" style="430" customWidth="1"/>
    <col min="6914" max="7161" width="9" style="430"/>
    <col min="7162" max="7162" width="38.75" style="430" customWidth="1"/>
    <col min="7163" max="7163" width="9" style="430"/>
    <col min="7164" max="7168" width="12.75" style="430" customWidth="1"/>
    <col min="7169" max="7169" width="13.5" style="430" customWidth="1"/>
    <col min="7170" max="7417" width="9" style="430"/>
    <col min="7418" max="7418" width="38.75" style="430" customWidth="1"/>
    <col min="7419" max="7419" width="9" style="430"/>
    <col min="7420" max="7424" width="12.75" style="430" customWidth="1"/>
    <col min="7425" max="7425" width="13.5" style="430" customWidth="1"/>
    <col min="7426" max="7673" width="9" style="430"/>
    <col min="7674" max="7674" width="38.75" style="430" customWidth="1"/>
    <col min="7675" max="7675" width="9" style="430"/>
    <col min="7676" max="7680" width="12.75" style="430" customWidth="1"/>
    <col min="7681" max="7681" width="13.5" style="430" customWidth="1"/>
    <col min="7682" max="7929" width="9" style="430"/>
    <col min="7930" max="7930" width="38.75" style="430" customWidth="1"/>
    <col min="7931" max="7931" width="9" style="430"/>
    <col min="7932" max="7936" width="12.75" style="430" customWidth="1"/>
    <col min="7937" max="7937" width="13.5" style="430" customWidth="1"/>
    <col min="7938" max="8185" width="9" style="430"/>
    <col min="8186" max="8186" width="38.75" style="430" customWidth="1"/>
    <col min="8187" max="8187" width="9" style="430"/>
    <col min="8188" max="8192" width="12.75" style="430" customWidth="1"/>
    <col min="8193" max="8193" width="13.5" style="430" customWidth="1"/>
    <col min="8194" max="8441" width="9" style="430"/>
    <col min="8442" max="8442" width="38.75" style="430" customWidth="1"/>
    <col min="8443" max="8443" width="9" style="430"/>
    <col min="8444" max="8448" width="12.75" style="430" customWidth="1"/>
    <col min="8449" max="8449" width="13.5" style="430" customWidth="1"/>
    <col min="8450" max="8697" width="9" style="430"/>
    <col min="8698" max="8698" width="38.75" style="430" customWidth="1"/>
    <col min="8699" max="8699" width="9" style="430"/>
    <col min="8700" max="8704" width="12.75" style="430" customWidth="1"/>
    <col min="8705" max="8705" width="13.5" style="430" customWidth="1"/>
    <col min="8706" max="8953" width="9" style="430"/>
    <col min="8954" max="8954" width="38.75" style="430" customWidth="1"/>
    <col min="8955" max="8955" width="9" style="430"/>
    <col min="8956" max="8960" width="12.75" style="430" customWidth="1"/>
    <col min="8961" max="8961" width="13.5" style="430" customWidth="1"/>
    <col min="8962" max="9209" width="9" style="430"/>
    <col min="9210" max="9210" width="38.75" style="430" customWidth="1"/>
    <col min="9211" max="9211" width="9" style="430"/>
    <col min="9212" max="9216" width="12.75" style="430" customWidth="1"/>
    <col min="9217" max="9217" width="13.5" style="430" customWidth="1"/>
    <col min="9218" max="9465" width="9" style="430"/>
    <col min="9466" max="9466" width="38.75" style="430" customWidth="1"/>
    <col min="9467" max="9467" width="9" style="430"/>
    <col min="9468" max="9472" width="12.75" style="430" customWidth="1"/>
    <col min="9473" max="9473" width="13.5" style="430" customWidth="1"/>
    <col min="9474" max="9721" width="9" style="430"/>
    <col min="9722" max="9722" width="38.75" style="430" customWidth="1"/>
    <col min="9723" max="9723" width="9" style="430"/>
    <col min="9724" max="9728" width="12.75" style="430" customWidth="1"/>
    <col min="9729" max="9729" width="13.5" style="430" customWidth="1"/>
    <col min="9730" max="9977" width="9" style="430"/>
    <col min="9978" max="9978" width="38.75" style="430" customWidth="1"/>
    <col min="9979" max="9979" width="9" style="430"/>
    <col min="9980" max="9984" width="12.75" style="430" customWidth="1"/>
    <col min="9985" max="9985" width="13.5" style="430" customWidth="1"/>
    <col min="9986" max="10233" width="9" style="430"/>
    <col min="10234" max="10234" width="38.75" style="430" customWidth="1"/>
    <col min="10235" max="10235" width="9" style="430"/>
    <col min="10236" max="10240" width="12.75" style="430" customWidth="1"/>
    <col min="10241" max="10241" width="13.5" style="430" customWidth="1"/>
    <col min="10242" max="10489" width="9" style="430"/>
    <col min="10490" max="10490" width="38.75" style="430" customWidth="1"/>
    <col min="10491" max="10491" width="9" style="430"/>
    <col min="10492" max="10496" width="12.75" style="430" customWidth="1"/>
    <col min="10497" max="10497" width="13.5" style="430" customWidth="1"/>
    <col min="10498" max="10745" width="9" style="430"/>
    <col min="10746" max="10746" width="38.75" style="430" customWidth="1"/>
    <col min="10747" max="10747" width="9" style="430"/>
    <col min="10748" max="10752" width="12.75" style="430" customWidth="1"/>
    <col min="10753" max="10753" width="13.5" style="430" customWidth="1"/>
    <col min="10754" max="11001" width="9" style="430"/>
    <col min="11002" max="11002" width="38.75" style="430" customWidth="1"/>
    <col min="11003" max="11003" width="9" style="430"/>
    <col min="11004" max="11008" width="12.75" style="430" customWidth="1"/>
    <col min="11009" max="11009" width="13.5" style="430" customWidth="1"/>
    <col min="11010" max="11257" width="9" style="430"/>
    <col min="11258" max="11258" width="38.75" style="430" customWidth="1"/>
    <col min="11259" max="11259" width="9" style="430"/>
    <col min="11260" max="11264" width="12.75" style="430" customWidth="1"/>
    <col min="11265" max="11265" width="13.5" style="430" customWidth="1"/>
    <col min="11266" max="11513" width="9" style="430"/>
    <col min="11514" max="11514" width="38.75" style="430" customWidth="1"/>
    <col min="11515" max="11515" width="9" style="430"/>
    <col min="11516" max="11520" width="12.75" style="430" customWidth="1"/>
    <col min="11521" max="11521" width="13.5" style="430" customWidth="1"/>
    <col min="11522" max="11769" width="9" style="430"/>
    <col min="11770" max="11770" width="38.75" style="430" customWidth="1"/>
    <col min="11771" max="11771" width="9" style="430"/>
    <col min="11772" max="11776" width="12.75" style="430" customWidth="1"/>
    <col min="11777" max="11777" width="13.5" style="430" customWidth="1"/>
    <col min="11778" max="12025" width="9" style="430"/>
    <col min="12026" max="12026" width="38.75" style="430" customWidth="1"/>
    <col min="12027" max="12027" width="9" style="430"/>
    <col min="12028" max="12032" width="12.75" style="430" customWidth="1"/>
    <col min="12033" max="12033" width="13.5" style="430" customWidth="1"/>
    <col min="12034" max="12281" width="9" style="430"/>
    <col min="12282" max="12282" width="38.75" style="430" customWidth="1"/>
    <col min="12283" max="12283" width="9" style="430"/>
    <col min="12284" max="12288" width="12.75" style="430" customWidth="1"/>
    <col min="12289" max="12289" width="13.5" style="430" customWidth="1"/>
    <col min="12290" max="12537" width="9" style="430"/>
    <col min="12538" max="12538" width="38.75" style="430" customWidth="1"/>
    <col min="12539" max="12539" width="9" style="430"/>
    <col min="12540" max="12544" width="12.75" style="430" customWidth="1"/>
    <col min="12545" max="12545" width="13.5" style="430" customWidth="1"/>
    <col min="12546" max="12793" width="9" style="430"/>
    <col min="12794" max="12794" width="38.75" style="430" customWidth="1"/>
    <col min="12795" max="12795" width="9" style="430"/>
    <col min="12796" max="12800" width="12.75" style="430" customWidth="1"/>
    <col min="12801" max="12801" width="13.5" style="430" customWidth="1"/>
    <col min="12802" max="13049" width="9" style="430"/>
    <col min="13050" max="13050" width="38.75" style="430" customWidth="1"/>
    <col min="13051" max="13051" width="9" style="430"/>
    <col min="13052" max="13056" width="12.75" style="430" customWidth="1"/>
    <col min="13057" max="13057" width="13.5" style="430" customWidth="1"/>
    <col min="13058" max="13305" width="9" style="430"/>
    <col min="13306" max="13306" width="38.75" style="430" customWidth="1"/>
    <col min="13307" max="13307" width="9" style="430"/>
    <col min="13308" max="13312" width="12.75" style="430" customWidth="1"/>
    <col min="13313" max="13313" width="13.5" style="430" customWidth="1"/>
    <col min="13314" max="13561" width="9" style="430"/>
    <col min="13562" max="13562" width="38.75" style="430" customWidth="1"/>
    <col min="13563" max="13563" width="9" style="430"/>
    <col min="13564" max="13568" width="12.75" style="430" customWidth="1"/>
    <col min="13569" max="13569" width="13.5" style="430" customWidth="1"/>
    <col min="13570" max="13817" width="9" style="430"/>
    <col min="13818" max="13818" width="38.75" style="430" customWidth="1"/>
    <col min="13819" max="13819" width="9" style="430"/>
    <col min="13820" max="13824" width="12.75" style="430" customWidth="1"/>
    <col min="13825" max="13825" width="13.5" style="430" customWidth="1"/>
    <col min="13826" max="14073" width="9" style="430"/>
    <col min="14074" max="14074" width="38.75" style="430" customWidth="1"/>
    <col min="14075" max="14075" width="9" style="430"/>
    <col min="14076" max="14080" width="12.75" style="430" customWidth="1"/>
    <col min="14081" max="14081" width="13.5" style="430" customWidth="1"/>
    <col min="14082" max="14329" width="9" style="430"/>
    <col min="14330" max="14330" width="38.75" style="430" customWidth="1"/>
    <col min="14331" max="14331" width="9" style="430"/>
    <col min="14332" max="14336" width="12.75" style="430" customWidth="1"/>
    <col min="14337" max="14337" width="13.5" style="430" customWidth="1"/>
    <col min="14338" max="14585" width="9" style="430"/>
    <col min="14586" max="14586" width="38.75" style="430" customWidth="1"/>
    <col min="14587" max="14587" width="9" style="430"/>
    <col min="14588" max="14592" width="12.75" style="430" customWidth="1"/>
    <col min="14593" max="14593" width="13.5" style="430" customWidth="1"/>
    <col min="14594" max="14841" width="9" style="430"/>
    <col min="14842" max="14842" width="38.75" style="430" customWidth="1"/>
    <col min="14843" max="14843" width="9" style="430"/>
    <col min="14844" max="14848" width="12.75" style="430" customWidth="1"/>
    <col min="14849" max="14849" width="13.5" style="430" customWidth="1"/>
    <col min="14850" max="15097" width="9" style="430"/>
    <col min="15098" max="15098" width="38.75" style="430" customWidth="1"/>
    <col min="15099" max="15099" width="9" style="430"/>
    <col min="15100" max="15104" width="12.75" style="430" customWidth="1"/>
    <col min="15105" max="15105" width="13.5" style="430" customWidth="1"/>
    <col min="15106" max="15353" width="9" style="430"/>
    <col min="15354" max="15354" width="38.75" style="430" customWidth="1"/>
    <col min="15355" max="15355" width="9" style="430"/>
    <col min="15356" max="15360" width="12.75" style="430" customWidth="1"/>
    <col min="15361" max="15361" width="13.5" style="430" customWidth="1"/>
    <col min="15362" max="15609" width="9" style="430"/>
    <col min="15610" max="15610" width="38.75" style="430" customWidth="1"/>
    <col min="15611" max="15611" width="9" style="430"/>
    <col min="15612" max="15616" width="12.75" style="430" customWidth="1"/>
    <col min="15617" max="15617" width="13.5" style="430" customWidth="1"/>
    <col min="15618" max="15865" width="9" style="430"/>
    <col min="15866" max="15866" width="38.75" style="430" customWidth="1"/>
    <col min="15867" max="15867" width="9" style="430"/>
    <col min="15868" max="15872" width="12.75" style="430" customWidth="1"/>
    <col min="15873" max="15873" width="13.5" style="430" customWidth="1"/>
    <col min="15874" max="16121" width="9" style="430"/>
    <col min="16122" max="16122" width="38.75" style="430" customWidth="1"/>
    <col min="16123" max="16123" width="9" style="430"/>
    <col min="16124" max="16128" width="12.75" style="430" customWidth="1"/>
    <col min="16129" max="16129" width="13.5" style="430" customWidth="1"/>
    <col min="16130" max="16384" width="9" style="430"/>
  </cols>
  <sheetData>
    <row r="1" spans="1:7" ht="35.25" customHeight="1">
      <c r="A1" s="845" t="s">
        <v>636</v>
      </c>
      <c r="B1" s="845"/>
      <c r="C1" s="845"/>
      <c r="D1" s="846"/>
      <c r="E1" s="846"/>
      <c r="F1" s="657"/>
      <c r="G1" s="531"/>
    </row>
    <row r="2" spans="1:7" ht="35.25" customHeight="1">
      <c r="A2" s="845"/>
      <c r="B2" s="845"/>
      <c r="C2" s="845"/>
      <c r="D2" s="846"/>
      <c r="E2" s="846"/>
      <c r="F2" s="531"/>
      <c r="G2" s="531"/>
    </row>
    <row r="3" spans="1:7">
      <c r="A3" s="431"/>
      <c r="B3" s="431"/>
      <c r="C3" s="431"/>
      <c r="D3" s="432"/>
      <c r="F3" s="541" t="s">
        <v>396</v>
      </c>
      <c r="G3" s="541"/>
    </row>
    <row r="4" spans="1:7" ht="28.5" customHeight="1">
      <c r="A4" s="840" t="s">
        <v>402</v>
      </c>
      <c r="B4" s="842" t="s">
        <v>302</v>
      </c>
      <c r="C4" s="842" t="s">
        <v>555</v>
      </c>
      <c r="D4" s="844" t="s">
        <v>553</v>
      </c>
      <c r="E4" s="844"/>
      <c r="F4" s="842" t="s">
        <v>556</v>
      </c>
      <c r="G4" s="542"/>
    </row>
    <row r="5" spans="1:7" s="434" customFormat="1" ht="51" customHeight="1">
      <c r="A5" s="841"/>
      <c r="B5" s="843"/>
      <c r="C5" s="843"/>
      <c r="D5" s="433" t="s">
        <v>303</v>
      </c>
      <c r="E5" s="433" t="s">
        <v>84</v>
      </c>
      <c r="F5" s="843"/>
      <c r="G5" s="542"/>
    </row>
    <row r="6" spans="1:7" ht="36" customHeight="1">
      <c r="A6" s="435" t="s">
        <v>88</v>
      </c>
      <c r="B6" s="436" t="s">
        <v>305</v>
      </c>
      <c r="C6" s="528">
        <v>114.54</v>
      </c>
      <c r="D6" s="528">
        <v>103.92</v>
      </c>
      <c r="E6" s="528">
        <v>107.51</v>
      </c>
      <c r="F6" s="528">
        <v>105.88</v>
      </c>
      <c r="G6" s="528"/>
    </row>
    <row r="7" spans="1:7" ht="36" customHeight="1">
      <c r="A7" s="437" t="s">
        <v>89</v>
      </c>
      <c r="B7" s="438" t="s">
        <v>306</v>
      </c>
      <c r="C7" s="529">
        <v>146.91999999999999</v>
      </c>
      <c r="D7" s="529">
        <v>103.62</v>
      </c>
      <c r="E7" s="529">
        <v>154.41999999999999</v>
      </c>
      <c r="F7" s="529">
        <v>129.81</v>
      </c>
      <c r="G7" s="529"/>
    </row>
    <row r="8" spans="1:7" ht="36" customHeight="1">
      <c r="A8" s="437" t="s">
        <v>90</v>
      </c>
      <c r="B8" s="438" t="s">
        <v>307</v>
      </c>
      <c r="C8" s="529">
        <v>58.12</v>
      </c>
      <c r="D8" s="529">
        <v>104.13</v>
      </c>
      <c r="E8" s="529">
        <v>61.98</v>
      </c>
      <c r="F8" s="529">
        <v>59.14</v>
      </c>
      <c r="G8" s="529"/>
    </row>
    <row r="9" spans="1:7" ht="36" customHeight="1">
      <c r="A9" s="437" t="s">
        <v>91</v>
      </c>
      <c r="B9" s="438" t="s">
        <v>308</v>
      </c>
      <c r="C9" s="529">
        <v>86.9</v>
      </c>
      <c r="D9" s="529">
        <v>93.06</v>
      </c>
      <c r="E9" s="529">
        <v>111.22</v>
      </c>
      <c r="F9" s="529">
        <v>104.41</v>
      </c>
      <c r="G9" s="529"/>
    </row>
    <row r="10" spans="1:7" ht="36" customHeight="1">
      <c r="A10" s="437" t="s">
        <v>92</v>
      </c>
      <c r="B10" s="438" t="s">
        <v>309</v>
      </c>
      <c r="C10" s="529">
        <v>102.47</v>
      </c>
      <c r="D10" s="529">
        <v>98.03</v>
      </c>
      <c r="E10" s="529">
        <v>169.91</v>
      </c>
      <c r="F10" s="529">
        <v>102.42</v>
      </c>
      <c r="G10" s="529"/>
    </row>
    <row r="11" spans="1:7" ht="48" customHeight="1">
      <c r="A11" s="437" t="s">
        <v>93</v>
      </c>
      <c r="B11" s="438" t="s">
        <v>310</v>
      </c>
      <c r="C11" s="529">
        <v>70.13</v>
      </c>
      <c r="D11" s="529">
        <v>108.69</v>
      </c>
      <c r="E11" s="529">
        <v>89.37</v>
      </c>
      <c r="F11" s="529">
        <v>97.52</v>
      </c>
      <c r="G11" s="529"/>
    </row>
    <row r="12" spans="1:7" ht="36" customHeight="1">
      <c r="A12" s="437" t="s">
        <v>94</v>
      </c>
      <c r="B12" s="438" t="s">
        <v>311</v>
      </c>
      <c r="C12" s="529">
        <v>151.72999999999999</v>
      </c>
      <c r="D12" s="529">
        <v>94.87</v>
      </c>
      <c r="E12" s="529">
        <v>70.91</v>
      </c>
      <c r="F12" s="529">
        <v>144.69999999999999</v>
      </c>
      <c r="G12" s="529"/>
    </row>
    <row r="13" spans="1:7" ht="36" customHeight="1">
      <c r="A13" s="437" t="s">
        <v>96</v>
      </c>
      <c r="B13" s="438" t="s">
        <v>313</v>
      </c>
      <c r="C13" s="529">
        <v>106.05</v>
      </c>
      <c r="D13" s="529">
        <v>107.72</v>
      </c>
      <c r="E13" s="529">
        <v>108.31</v>
      </c>
      <c r="F13" s="529">
        <v>79.010000000000005</v>
      </c>
      <c r="G13" s="529"/>
    </row>
    <row r="14" spans="1:7" ht="36" customHeight="1">
      <c r="A14" s="437" t="s">
        <v>97</v>
      </c>
      <c r="B14" s="438" t="s">
        <v>314</v>
      </c>
      <c r="C14" s="529">
        <v>64.12</v>
      </c>
      <c r="D14" s="529">
        <v>101.02</v>
      </c>
      <c r="E14" s="529">
        <v>60.09</v>
      </c>
      <c r="F14" s="529">
        <v>80.86</v>
      </c>
      <c r="G14" s="529"/>
    </row>
    <row r="15" spans="1:7" ht="36" customHeight="1">
      <c r="A15" s="437" t="s">
        <v>98</v>
      </c>
      <c r="B15" s="438" t="s">
        <v>315</v>
      </c>
      <c r="C15" s="529">
        <v>100.11</v>
      </c>
      <c r="D15" s="529">
        <v>90.55</v>
      </c>
      <c r="E15" s="529">
        <v>90.16</v>
      </c>
      <c r="F15" s="529">
        <v>157.32</v>
      </c>
      <c r="G15" s="529"/>
    </row>
    <row r="16" spans="1:7" ht="37.5" customHeight="1">
      <c r="A16" s="555" t="s">
        <v>99</v>
      </c>
      <c r="B16" s="438" t="s">
        <v>316</v>
      </c>
      <c r="C16" s="529">
        <v>166.98</v>
      </c>
      <c r="D16" s="529">
        <v>95.98</v>
      </c>
      <c r="E16" s="529">
        <v>147.1</v>
      </c>
      <c r="F16" s="529">
        <v>118.82</v>
      </c>
      <c r="G16" s="529"/>
    </row>
    <row r="17" spans="1:7" ht="36" customHeight="1">
      <c r="A17" s="437" t="s">
        <v>100</v>
      </c>
      <c r="B17" s="438" t="s">
        <v>317</v>
      </c>
      <c r="C17" s="529">
        <v>68.97</v>
      </c>
      <c r="D17" s="529">
        <v>80.28</v>
      </c>
      <c r="E17" s="529">
        <v>52.65</v>
      </c>
      <c r="F17" s="529">
        <v>70.36</v>
      </c>
      <c r="G17" s="529"/>
    </row>
    <row r="18" spans="1:7" ht="41.25" customHeight="1">
      <c r="A18" s="437" t="s">
        <v>101</v>
      </c>
      <c r="B18" s="438" t="s">
        <v>318</v>
      </c>
      <c r="C18" s="529">
        <v>144.88999999999999</v>
      </c>
      <c r="D18" s="529">
        <v>102.4</v>
      </c>
      <c r="E18" s="529">
        <v>121.54</v>
      </c>
      <c r="F18" s="529">
        <v>128.16999999999999</v>
      </c>
      <c r="G18" s="529"/>
    </row>
    <row r="19" spans="1:7" ht="36" customHeight="1">
      <c r="A19" s="437" t="s">
        <v>103</v>
      </c>
      <c r="B19" s="438" t="s">
        <v>320</v>
      </c>
      <c r="C19" s="529">
        <v>132.77000000000001</v>
      </c>
      <c r="D19" s="529">
        <v>82.31</v>
      </c>
      <c r="E19" s="529">
        <v>142.81</v>
      </c>
      <c r="F19" s="529">
        <v>122.43</v>
      </c>
      <c r="G19" s="529"/>
    </row>
    <row r="20" spans="1:7" ht="36" customHeight="1">
      <c r="A20" s="553" t="s">
        <v>104</v>
      </c>
      <c r="B20" s="438" t="s">
        <v>321</v>
      </c>
      <c r="C20" s="529">
        <v>265.77</v>
      </c>
      <c r="D20" s="529">
        <v>115.28</v>
      </c>
      <c r="E20" s="529">
        <v>217.79</v>
      </c>
      <c r="F20" s="529">
        <v>138.32</v>
      </c>
      <c r="G20" s="529"/>
    </row>
    <row r="21" spans="1:7" ht="36" customHeight="1">
      <c r="A21" s="437" t="s">
        <v>105</v>
      </c>
      <c r="B21" s="438" t="s">
        <v>322</v>
      </c>
      <c r="C21" s="529">
        <v>112.46</v>
      </c>
      <c r="D21" s="529">
        <v>136.15</v>
      </c>
      <c r="E21" s="529">
        <v>135.91</v>
      </c>
      <c r="F21" s="529">
        <v>108.84</v>
      </c>
      <c r="G21" s="529"/>
    </row>
    <row r="22" spans="1:7" ht="36" customHeight="1">
      <c r="A22" s="437" t="s">
        <v>106</v>
      </c>
      <c r="B22" s="438" t="s">
        <v>323</v>
      </c>
      <c r="C22" s="529">
        <v>114.12</v>
      </c>
      <c r="D22" s="529">
        <v>99.2</v>
      </c>
      <c r="E22" s="529">
        <v>99.71</v>
      </c>
      <c r="F22" s="529">
        <v>105.62</v>
      </c>
      <c r="G22" s="529"/>
    </row>
    <row r="23" spans="1:7" ht="36" customHeight="1">
      <c r="A23" s="437" t="s">
        <v>107</v>
      </c>
      <c r="B23" s="438" t="s">
        <v>324</v>
      </c>
      <c r="C23" s="529">
        <v>110.38</v>
      </c>
      <c r="D23" s="529">
        <v>125.17</v>
      </c>
      <c r="E23" s="529">
        <v>114.38</v>
      </c>
      <c r="F23" s="529">
        <v>118.49</v>
      </c>
      <c r="G23" s="529"/>
    </row>
    <row r="24" spans="1:7" ht="36" customHeight="1">
      <c r="A24" s="437" t="s">
        <v>108</v>
      </c>
      <c r="B24" s="438" t="s">
        <v>325</v>
      </c>
      <c r="C24" s="529">
        <v>190.81</v>
      </c>
      <c r="D24" s="529">
        <v>102.21</v>
      </c>
      <c r="E24" s="529">
        <v>206.47</v>
      </c>
      <c r="F24" s="529">
        <v>114.81</v>
      </c>
      <c r="G24" s="529"/>
    </row>
  </sheetData>
  <mergeCells count="6">
    <mergeCell ref="F4:F5"/>
    <mergeCell ref="A1:E2"/>
    <mergeCell ref="A4:A5"/>
    <mergeCell ref="B4:B5"/>
    <mergeCell ref="C4:C5"/>
    <mergeCell ref="D4:E4"/>
  </mergeCell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29"/>
  <sheetViews>
    <sheetView workbookViewId="0">
      <pane xSplit="1" ySplit="4" topLeftCell="B5" activePane="bottomRight" state="frozen"/>
      <selection activeCell="P20" sqref="P20"/>
      <selection pane="topRight" activeCell="P20" sqref="P20"/>
      <selection pane="bottomLeft" activeCell="P20" sqref="P20"/>
      <selection pane="bottomRight" activeCell="B5" activeCellId="1" sqref="B27 B5"/>
    </sheetView>
  </sheetViews>
  <sheetFormatPr defaultRowHeight="24.95" customHeight="1"/>
  <cols>
    <col min="1" max="1" width="31.125" customWidth="1"/>
    <col min="2" max="2" width="9.25" customWidth="1"/>
    <col min="3" max="3" width="11.75" customWidth="1"/>
    <col min="4" max="4" width="12.875" customWidth="1"/>
    <col min="5" max="5" width="10" style="326" customWidth="1"/>
    <col min="6" max="6" width="10.125" style="326" customWidth="1"/>
    <col min="7" max="8" width="12.5" style="326" customWidth="1"/>
  </cols>
  <sheetData>
    <row r="1" spans="1:13" s="229" customFormat="1" ht="24.95" customHeight="1">
      <c r="A1" s="789" t="s">
        <v>637</v>
      </c>
      <c r="B1" s="789"/>
      <c r="C1" s="789"/>
      <c r="D1" s="847"/>
      <c r="E1" s="847"/>
      <c r="F1" s="847"/>
      <c r="G1" s="847"/>
      <c r="H1" s="532"/>
    </row>
    <row r="2" spans="1:13" s="231" customFormat="1" ht="24.95" customHeight="1">
      <c r="A2" s="230"/>
      <c r="B2" s="230"/>
      <c r="C2" s="230"/>
      <c r="D2" s="230"/>
      <c r="E2" s="317"/>
      <c r="F2" s="317"/>
      <c r="G2" s="317"/>
      <c r="H2" s="317"/>
    </row>
    <row r="3" spans="1:13" s="231" customFormat="1" ht="24.95" customHeight="1">
      <c r="A3" s="848"/>
      <c r="B3" s="851" t="s">
        <v>346</v>
      </c>
      <c r="C3" s="853" t="s">
        <v>200</v>
      </c>
      <c r="D3" s="853" t="s">
        <v>269</v>
      </c>
      <c r="E3" s="850" t="s">
        <v>80</v>
      </c>
      <c r="F3" s="850"/>
      <c r="G3" s="850"/>
      <c r="H3" s="543"/>
    </row>
    <row r="4" spans="1:13" s="231" customFormat="1" ht="45.75" customHeight="1">
      <c r="A4" s="849"/>
      <c r="B4" s="852"/>
      <c r="C4" s="854"/>
      <c r="D4" s="854"/>
      <c r="E4" s="348" t="s">
        <v>347</v>
      </c>
      <c r="F4" s="349" t="s">
        <v>201</v>
      </c>
      <c r="G4" s="349" t="s">
        <v>348</v>
      </c>
      <c r="H4" s="543"/>
    </row>
    <row r="5" spans="1:13" s="188" customFormat="1" ht="39.75" customHeight="1">
      <c r="A5" s="233" t="s">
        <v>202</v>
      </c>
      <c r="B5" s="318">
        <v>1093</v>
      </c>
      <c r="C5" s="319">
        <v>9482.4268792200019</v>
      </c>
      <c r="D5" s="319">
        <v>8937</v>
      </c>
      <c r="E5" s="320">
        <v>98.468468468468473</v>
      </c>
      <c r="F5" s="320">
        <v>107.79676502919347</v>
      </c>
      <c r="G5" s="320">
        <v>125.82007602421511</v>
      </c>
      <c r="H5" s="320"/>
      <c r="I5" s="321"/>
    </row>
    <row r="6" spans="1:13" s="188" customFormat="1" ht="24.95" customHeight="1">
      <c r="A6" s="233" t="s">
        <v>203</v>
      </c>
      <c r="B6" s="308">
        <v>0</v>
      </c>
      <c r="C6" s="308">
        <v>0</v>
      </c>
      <c r="D6" s="308">
        <v>0</v>
      </c>
      <c r="E6" s="308" t="s">
        <v>429</v>
      </c>
      <c r="F6" s="308" t="s">
        <v>429</v>
      </c>
      <c r="G6" s="308" t="s">
        <v>429</v>
      </c>
      <c r="H6" s="308"/>
      <c r="K6" s="234"/>
      <c r="L6" s="234"/>
    </row>
    <row r="7" spans="1:13" s="235" customFormat="1" ht="24.95" customHeight="1">
      <c r="A7" s="264" t="s">
        <v>204</v>
      </c>
      <c r="B7" s="308">
        <v>12</v>
      </c>
      <c r="C7" s="308">
        <v>100.9</v>
      </c>
      <c r="D7" s="308">
        <v>59</v>
      </c>
      <c r="E7" s="273">
        <v>240</v>
      </c>
      <c r="F7" s="273">
        <v>344.36860068259392</v>
      </c>
      <c r="G7" s="322">
        <v>83.098591549295776</v>
      </c>
      <c r="H7" s="322"/>
      <c r="I7" s="267"/>
    </row>
    <row r="8" spans="1:13" s="235" customFormat="1" ht="24.95" customHeight="1">
      <c r="A8" s="264" t="s">
        <v>0</v>
      </c>
      <c r="B8" s="611">
        <v>15</v>
      </c>
      <c r="C8" s="611">
        <v>399.899</v>
      </c>
      <c r="D8" s="308">
        <v>70</v>
      </c>
      <c r="E8" s="273">
        <v>250</v>
      </c>
      <c r="F8" s="273">
        <v>579.56376811594203</v>
      </c>
      <c r="G8" s="322">
        <v>259.25925925925924</v>
      </c>
      <c r="H8" s="322"/>
      <c r="I8" s="267"/>
      <c r="J8" s="323"/>
      <c r="K8" s="323"/>
      <c r="L8" s="323"/>
      <c r="M8" s="323"/>
    </row>
    <row r="9" spans="1:13" s="188" customFormat="1" ht="24.95" customHeight="1">
      <c r="A9" s="264" t="s">
        <v>205</v>
      </c>
      <c r="B9" s="612">
        <v>180</v>
      </c>
      <c r="C9" s="612">
        <v>2198.1505200000001</v>
      </c>
      <c r="D9" s="611">
        <v>4438</v>
      </c>
      <c r="E9" s="329">
        <v>88.235294117647058</v>
      </c>
      <c r="F9" s="329">
        <v>75.230254907211986</v>
      </c>
      <c r="G9" s="322">
        <v>160.7388627308946</v>
      </c>
      <c r="H9" s="322"/>
      <c r="I9" s="267"/>
      <c r="J9" s="324"/>
      <c r="K9" s="324"/>
      <c r="L9" s="221"/>
      <c r="M9" s="221"/>
    </row>
    <row r="10" spans="1:13" s="188" customFormat="1" ht="47.25" customHeight="1">
      <c r="A10" s="555" t="s">
        <v>206</v>
      </c>
      <c r="B10" s="613">
        <v>16</v>
      </c>
      <c r="C10" s="613">
        <v>105.09</v>
      </c>
      <c r="D10" s="616">
        <v>148</v>
      </c>
      <c r="E10" s="287">
        <v>114.28571428571428</v>
      </c>
      <c r="F10" s="287">
        <v>126.76718938480096</v>
      </c>
      <c r="G10" s="617">
        <v>296</v>
      </c>
      <c r="H10" s="309"/>
      <c r="I10" s="267"/>
      <c r="J10" s="323"/>
      <c r="K10" s="323"/>
    </row>
    <row r="11" spans="1:13" s="188" customFormat="1" ht="33" customHeight="1">
      <c r="A11" s="325" t="s">
        <v>110</v>
      </c>
      <c r="B11" s="613">
        <v>0</v>
      </c>
      <c r="C11" s="613">
        <v>0</v>
      </c>
      <c r="D11" s="613">
        <v>0</v>
      </c>
      <c r="E11" s="287" t="s">
        <v>429</v>
      </c>
      <c r="F11" s="287" t="s">
        <v>429</v>
      </c>
      <c r="G11" s="613" t="s">
        <v>429</v>
      </c>
      <c r="H11" s="308"/>
      <c r="I11" s="267"/>
      <c r="J11" s="323"/>
      <c r="K11" s="323"/>
    </row>
    <row r="12" spans="1:13" s="188" customFormat="1" ht="24.95" customHeight="1">
      <c r="A12" s="264" t="s">
        <v>207</v>
      </c>
      <c r="B12" s="616">
        <v>138</v>
      </c>
      <c r="C12" s="616">
        <v>1201.9312500000001</v>
      </c>
      <c r="D12" s="613">
        <v>634</v>
      </c>
      <c r="E12" s="238">
        <v>77.094972067039109</v>
      </c>
      <c r="F12" s="238">
        <v>82.168170061423922</v>
      </c>
      <c r="G12" s="614">
        <v>77.600979192166463</v>
      </c>
      <c r="H12" s="322"/>
      <c r="I12" s="267"/>
      <c r="J12" s="323"/>
      <c r="K12" s="323"/>
    </row>
    <row r="13" spans="1:13" s="188" customFormat="1" ht="43.5" customHeight="1">
      <c r="A13" s="325" t="s">
        <v>270</v>
      </c>
      <c r="B13" s="700">
        <v>421</v>
      </c>
      <c r="C13" s="700">
        <v>2254.1042222209999</v>
      </c>
      <c r="D13" s="700">
        <v>1867</v>
      </c>
      <c r="E13" s="701">
        <v>111.67108753315649</v>
      </c>
      <c r="F13" s="701">
        <v>112.26249146508859</v>
      </c>
      <c r="G13" s="702">
        <v>112.74154589371982</v>
      </c>
      <c r="H13" s="703"/>
      <c r="I13" s="704"/>
      <c r="J13" s="706"/>
      <c r="K13" s="706"/>
      <c r="L13" s="706"/>
      <c r="M13" s="706"/>
    </row>
    <row r="14" spans="1:13" s="188" customFormat="1" ht="24.95" customHeight="1">
      <c r="A14" s="264" t="s">
        <v>208</v>
      </c>
      <c r="B14" s="700">
        <v>63</v>
      </c>
      <c r="C14" s="700">
        <v>312.90022099999999</v>
      </c>
      <c r="D14" s="700">
        <v>258</v>
      </c>
      <c r="E14" s="701">
        <v>100</v>
      </c>
      <c r="F14" s="701">
        <v>95.639005342820809</v>
      </c>
      <c r="G14" s="702">
        <v>91.166077738515895</v>
      </c>
      <c r="H14" s="703"/>
      <c r="I14" s="704"/>
      <c r="J14" s="705"/>
      <c r="K14" s="705"/>
      <c r="L14" s="705"/>
      <c r="M14" s="705"/>
    </row>
    <row r="15" spans="1:13" s="188" customFormat="1" ht="24.95" customHeight="1">
      <c r="A15" s="264" t="s">
        <v>209</v>
      </c>
      <c r="B15" s="700">
        <v>39</v>
      </c>
      <c r="C15" s="700">
        <v>640.91999999999996</v>
      </c>
      <c r="D15" s="700">
        <v>217</v>
      </c>
      <c r="E15" s="701">
        <v>134.48275862068965</v>
      </c>
      <c r="F15" s="701">
        <v>203.79867172754018</v>
      </c>
      <c r="G15" s="702">
        <v>148.63013698630138</v>
      </c>
      <c r="H15" s="703"/>
      <c r="I15" s="704"/>
    </row>
    <row r="16" spans="1:13" s="188" customFormat="1" ht="24.95" customHeight="1">
      <c r="A16" s="236" t="s">
        <v>210</v>
      </c>
      <c r="B16" s="700">
        <v>18</v>
      </c>
      <c r="C16" s="700">
        <v>306.12699999900002</v>
      </c>
      <c r="D16" s="700">
        <v>116</v>
      </c>
      <c r="E16" s="287">
        <v>138.46153846153845</v>
      </c>
      <c r="F16" s="287">
        <v>845.88836694943404</v>
      </c>
      <c r="G16" s="702">
        <v>118.36734693877551</v>
      </c>
      <c r="H16" s="703"/>
      <c r="I16" s="704"/>
    </row>
    <row r="17" spans="1:11" s="188" customFormat="1" ht="37.5" customHeight="1">
      <c r="A17" s="236" t="s">
        <v>211</v>
      </c>
      <c r="B17" s="613">
        <v>5</v>
      </c>
      <c r="C17" s="613">
        <v>46.3</v>
      </c>
      <c r="D17" s="700">
        <v>35</v>
      </c>
      <c r="E17" s="287">
        <v>125</v>
      </c>
      <c r="F17" s="287">
        <v>209.50226244343889</v>
      </c>
      <c r="G17" s="614">
        <v>145.83333333333334</v>
      </c>
      <c r="H17" s="322"/>
      <c r="I17" s="704"/>
    </row>
    <row r="18" spans="1:11" s="188" customFormat="1" ht="27.75" customHeight="1">
      <c r="A18" s="264" t="s">
        <v>212</v>
      </c>
      <c r="B18" s="700">
        <v>22</v>
      </c>
      <c r="C18" s="700">
        <v>1127.4000000000001</v>
      </c>
      <c r="D18" s="613">
        <v>132</v>
      </c>
      <c r="E18" s="701">
        <v>137.5</v>
      </c>
      <c r="F18" s="701">
        <v>149.82059800664453</v>
      </c>
      <c r="G18" s="614">
        <v>102.32558139534883</v>
      </c>
      <c r="H18" s="322"/>
      <c r="I18" s="704"/>
    </row>
    <row r="19" spans="1:11" s="188" customFormat="1" ht="30" customHeight="1">
      <c r="A19" s="236" t="s">
        <v>213</v>
      </c>
      <c r="B19" s="616">
        <v>55</v>
      </c>
      <c r="C19" s="616">
        <v>229.066666</v>
      </c>
      <c r="D19" s="616">
        <v>451</v>
      </c>
      <c r="E19" s="238">
        <v>67.901234567901227</v>
      </c>
      <c r="F19" s="238">
        <v>62.695563080969457</v>
      </c>
      <c r="G19" s="617">
        <v>93.958333333333343</v>
      </c>
      <c r="H19" s="309"/>
      <c r="I19" s="267"/>
    </row>
    <row r="20" spans="1:11" s="188" customFormat="1" ht="24.95" customHeight="1">
      <c r="A20" s="236" t="s">
        <v>214</v>
      </c>
      <c r="B20" s="616">
        <v>51</v>
      </c>
      <c r="C20" s="616">
        <v>215.2</v>
      </c>
      <c r="D20" s="616">
        <v>208</v>
      </c>
      <c r="E20" s="238">
        <v>98.07692307692308</v>
      </c>
      <c r="F20" s="238">
        <v>121.25309894072571</v>
      </c>
      <c r="G20" s="617">
        <v>76.19047619047619</v>
      </c>
      <c r="H20" s="309"/>
      <c r="I20" s="267"/>
    </row>
    <row r="21" spans="1:11" s="188" customFormat="1" ht="24.95" customHeight="1">
      <c r="A21" s="236" t="s">
        <v>215</v>
      </c>
      <c r="B21" s="616">
        <v>37</v>
      </c>
      <c r="C21" s="616">
        <v>150.65</v>
      </c>
      <c r="D21" s="616">
        <v>201</v>
      </c>
      <c r="E21" s="238">
        <v>80.434782608695642</v>
      </c>
      <c r="F21" s="238">
        <v>96.858605081781704</v>
      </c>
      <c r="G21" s="617">
        <v>109.23913043478261</v>
      </c>
      <c r="H21" s="309"/>
      <c r="I21" s="267"/>
    </row>
    <row r="22" spans="1:11" s="188" customFormat="1" ht="24.95" customHeight="1">
      <c r="A22" s="264" t="s">
        <v>216</v>
      </c>
      <c r="B22" s="613">
        <v>5</v>
      </c>
      <c r="C22" s="613">
        <v>38.002000000000002</v>
      </c>
      <c r="D22" s="616">
        <v>36</v>
      </c>
      <c r="E22" s="287">
        <v>83.333333333333343</v>
      </c>
      <c r="F22" s="287">
        <v>95.482412060301527</v>
      </c>
      <c r="G22" s="617">
        <v>150</v>
      </c>
      <c r="H22" s="309"/>
      <c r="I22" s="267"/>
    </row>
    <row r="23" spans="1:11" s="188" customFormat="1" ht="24.95" customHeight="1">
      <c r="A23" s="236" t="s">
        <v>217</v>
      </c>
      <c r="B23" s="615">
        <v>9</v>
      </c>
      <c r="C23" s="615">
        <v>20.768000000000001</v>
      </c>
      <c r="D23" s="613">
        <v>37</v>
      </c>
      <c r="E23" s="287">
        <v>90</v>
      </c>
      <c r="F23" s="287">
        <v>93.972850678733039</v>
      </c>
      <c r="G23" s="614">
        <v>69.811320754716974</v>
      </c>
      <c r="H23" s="322"/>
      <c r="I23" s="267"/>
    </row>
    <row r="24" spans="1:11" s="188" customFormat="1" ht="24.95" customHeight="1">
      <c r="A24" s="236" t="s">
        <v>218</v>
      </c>
      <c r="B24" s="613">
        <v>7</v>
      </c>
      <c r="C24" s="613">
        <v>135.018</v>
      </c>
      <c r="D24" s="613">
        <v>30</v>
      </c>
      <c r="E24" s="287">
        <v>140</v>
      </c>
      <c r="F24" s="287">
        <v>1336.8118811881188</v>
      </c>
      <c r="G24" s="614">
        <v>111.1111111111111</v>
      </c>
      <c r="H24" s="322"/>
      <c r="I24" s="267"/>
    </row>
    <row r="25" spans="1:11" s="232" customFormat="1" ht="36" customHeight="1">
      <c r="A25" s="263" t="s">
        <v>219</v>
      </c>
      <c r="B25" s="618">
        <v>794</v>
      </c>
      <c r="C25" s="613"/>
      <c r="D25" s="613"/>
      <c r="E25" s="619">
        <v>125.03937007874016</v>
      </c>
      <c r="F25" s="613"/>
      <c r="G25" s="613"/>
      <c r="H25" s="308"/>
      <c r="I25" s="267"/>
      <c r="J25" s="239"/>
      <c r="K25" s="340"/>
    </row>
    <row r="26" spans="1:11" s="232" customFormat="1" ht="38.25" customHeight="1">
      <c r="A26" s="263" t="s">
        <v>220</v>
      </c>
      <c r="B26" s="618">
        <v>144</v>
      </c>
      <c r="C26" s="613"/>
      <c r="D26" s="613"/>
      <c r="E26" s="619">
        <v>135.84905660377359</v>
      </c>
      <c r="F26" s="613"/>
      <c r="G26" s="613"/>
      <c r="H26" s="308"/>
      <c r="I26" s="267"/>
      <c r="J26" s="547"/>
    </row>
    <row r="27" spans="1:11" s="237" customFormat="1" ht="24.95" customHeight="1">
      <c r="A27" s="263" t="s">
        <v>221</v>
      </c>
      <c r="B27" s="618">
        <v>288</v>
      </c>
      <c r="C27" s="613"/>
      <c r="D27" s="613"/>
      <c r="E27" s="619">
        <v>97.297297297297305</v>
      </c>
      <c r="F27" s="613"/>
      <c r="G27" s="613"/>
      <c r="H27" s="308"/>
      <c r="I27" s="267"/>
      <c r="J27" s="266"/>
      <c r="K27" s="266"/>
    </row>
    <row r="28" spans="1:11" ht="24.95" customHeight="1">
      <c r="C28" s="265"/>
      <c r="D28" s="265"/>
    </row>
    <row r="29" spans="1:11" ht="24.95" customHeight="1">
      <c r="A29" s="252" t="s">
        <v>552</v>
      </c>
      <c r="B29" s="251"/>
      <c r="C29" s="251"/>
      <c r="D29" s="251"/>
      <c r="E29" s="327"/>
      <c r="F29" s="327"/>
      <c r="G29" s="327"/>
      <c r="H29" s="327"/>
    </row>
  </sheetData>
  <mergeCells count="6">
    <mergeCell ref="A1:G1"/>
    <mergeCell ref="A3:A4"/>
    <mergeCell ref="E3:G3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scale="77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H25"/>
  <sheetViews>
    <sheetView workbookViewId="0">
      <selection activeCell="A2" sqref="A2:G3"/>
    </sheetView>
  </sheetViews>
  <sheetFormatPr defaultRowHeight="15.75"/>
  <cols>
    <col min="1" max="1" width="1.125" customWidth="1"/>
    <col min="2" max="2" width="19.625" bestFit="1" customWidth="1"/>
    <col min="3" max="3" width="17" customWidth="1"/>
    <col min="4" max="4" width="12.875" customWidth="1"/>
    <col min="5" max="7" width="14.75" customWidth="1"/>
  </cols>
  <sheetData>
    <row r="2" spans="1:8" ht="16.5" customHeight="1">
      <c r="A2" s="856" t="s">
        <v>638</v>
      </c>
      <c r="B2" s="856"/>
      <c r="C2" s="856"/>
      <c r="D2" s="857"/>
      <c r="E2" s="857"/>
      <c r="F2" s="857"/>
      <c r="G2" s="857"/>
    </row>
    <row r="3" spans="1:8" ht="15.75" customHeight="1">
      <c r="A3" s="857"/>
      <c r="B3" s="857"/>
      <c r="C3" s="857"/>
      <c r="D3" s="857"/>
      <c r="E3" s="857"/>
      <c r="F3" s="857"/>
      <c r="G3" s="857"/>
    </row>
    <row r="4" spans="1:8">
      <c r="A4" s="103"/>
      <c r="B4" s="103"/>
      <c r="C4" s="103"/>
      <c r="D4" s="103"/>
      <c r="E4" s="103"/>
      <c r="F4" s="103"/>
      <c r="G4" s="104"/>
    </row>
    <row r="5" spans="1:8">
      <c r="A5" s="189"/>
      <c r="B5" s="188"/>
      <c r="C5" s="188"/>
      <c r="D5" s="188"/>
      <c r="E5" s="188"/>
      <c r="F5" s="858" t="s">
        <v>350</v>
      </c>
      <c r="G5" s="858"/>
    </row>
    <row r="6" spans="1:8">
      <c r="A6" s="350"/>
      <c r="B6" s="351"/>
      <c r="C6" s="352" t="s">
        <v>2</v>
      </c>
      <c r="D6" s="352" t="s">
        <v>8</v>
      </c>
      <c r="E6" s="352" t="s">
        <v>349</v>
      </c>
      <c r="F6" s="353" t="s">
        <v>533</v>
      </c>
      <c r="G6" s="353" t="s">
        <v>550</v>
      </c>
    </row>
    <row r="7" spans="1:8">
      <c r="A7" s="350"/>
      <c r="B7" s="350"/>
      <c r="C7" s="354" t="s">
        <v>530</v>
      </c>
      <c r="D7" s="354" t="s">
        <v>557</v>
      </c>
      <c r="E7" s="354" t="s">
        <v>550</v>
      </c>
      <c r="F7" s="355" t="s">
        <v>301</v>
      </c>
      <c r="G7" s="355" t="s">
        <v>301</v>
      </c>
    </row>
    <row r="8" spans="1:8">
      <c r="A8" s="350"/>
      <c r="B8" s="350"/>
      <c r="C8" s="354" t="s">
        <v>10</v>
      </c>
      <c r="D8" s="354" t="s">
        <v>10</v>
      </c>
      <c r="E8" s="354" t="s">
        <v>248</v>
      </c>
      <c r="F8" s="355" t="s">
        <v>4</v>
      </c>
      <c r="G8" s="355" t="s">
        <v>4</v>
      </c>
    </row>
    <row r="9" spans="1:8">
      <c r="A9" s="350"/>
      <c r="B9" s="350"/>
      <c r="C9" s="356">
        <v>2024</v>
      </c>
      <c r="D9" s="356">
        <v>2024</v>
      </c>
      <c r="E9" s="356">
        <v>2024</v>
      </c>
      <c r="F9" s="357" t="s">
        <v>5</v>
      </c>
      <c r="G9" s="357" t="s">
        <v>5</v>
      </c>
    </row>
    <row r="10" spans="1:8">
      <c r="A10" s="350"/>
      <c r="B10" s="350"/>
      <c r="C10" s="358"/>
      <c r="D10" s="358"/>
      <c r="E10" s="358"/>
      <c r="F10" s="359" t="s">
        <v>33</v>
      </c>
      <c r="G10" s="359" t="s">
        <v>33</v>
      </c>
    </row>
    <row r="11" spans="1:8">
      <c r="A11" s="363"/>
      <c r="B11" s="350"/>
      <c r="C11" s="533"/>
      <c r="D11" s="533"/>
      <c r="E11" s="533"/>
      <c r="F11" s="533"/>
      <c r="G11" s="350"/>
    </row>
    <row r="12" spans="1:8">
      <c r="A12" s="360"/>
      <c r="B12" s="361" t="s">
        <v>1</v>
      </c>
      <c r="C12" s="362">
        <v>6794929.1899999995</v>
      </c>
      <c r="D12" s="362">
        <v>6919697.0992000001</v>
      </c>
      <c r="E12" s="362">
        <v>58288459.825548761</v>
      </c>
      <c r="F12" s="662">
        <v>112.35918920155581</v>
      </c>
      <c r="G12" s="662">
        <v>109.01065660765305</v>
      </c>
    </row>
    <row r="13" spans="1:8">
      <c r="A13" s="363"/>
      <c r="B13" s="350" t="s">
        <v>193</v>
      </c>
      <c r="C13" s="364">
        <v>5535095.2999999998</v>
      </c>
      <c r="D13" s="364">
        <v>5647066.5800000001</v>
      </c>
      <c r="E13" s="364">
        <v>47306978.225620605</v>
      </c>
      <c r="F13" s="661">
        <v>111.92992622927562</v>
      </c>
      <c r="G13" s="661">
        <v>108.10619718666926</v>
      </c>
      <c r="H13" s="534"/>
    </row>
    <row r="14" spans="1:8">
      <c r="A14" s="365"/>
      <c r="B14" s="366" t="s">
        <v>43</v>
      </c>
      <c r="C14" s="364">
        <v>60976.79</v>
      </c>
      <c r="D14" s="364">
        <v>65979</v>
      </c>
      <c r="E14" s="364">
        <v>520657.78999999992</v>
      </c>
      <c r="F14" s="661">
        <v>125.36851014063025</v>
      </c>
      <c r="G14" s="661">
        <v>113.84532317962488</v>
      </c>
    </row>
    <row r="15" spans="1:8">
      <c r="A15" s="365"/>
      <c r="B15" s="366" t="s">
        <v>44</v>
      </c>
      <c r="C15" s="364">
        <v>518292.97</v>
      </c>
      <c r="D15" s="364">
        <v>524663.05000000005</v>
      </c>
      <c r="E15" s="364">
        <v>4573723.76</v>
      </c>
      <c r="F15" s="661">
        <v>111.32900286910231</v>
      </c>
      <c r="G15" s="661">
        <v>108.56795625344719</v>
      </c>
    </row>
    <row r="16" spans="1:8">
      <c r="A16" s="363"/>
      <c r="B16" s="350" t="s">
        <v>51</v>
      </c>
      <c r="C16" s="367">
        <v>65482.99</v>
      </c>
      <c r="D16" s="367">
        <v>55402.87</v>
      </c>
      <c r="E16" s="367">
        <v>447715.67000000004</v>
      </c>
      <c r="F16" s="661">
        <v>225.07816141835849</v>
      </c>
      <c r="G16" s="661">
        <v>224.8440314699296</v>
      </c>
    </row>
    <row r="17" spans="1:7">
      <c r="A17" s="363"/>
      <c r="B17" s="350" t="s">
        <v>52</v>
      </c>
      <c r="C17" s="364">
        <v>615081.14</v>
      </c>
      <c r="D17" s="364">
        <v>626585.59919999994</v>
      </c>
      <c r="E17" s="364">
        <v>5439384.3799281456</v>
      </c>
      <c r="F17" s="661">
        <v>110.92869828614262</v>
      </c>
      <c r="G17" s="661">
        <v>112.35009516782036</v>
      </c>
    </row>
    <row r="18" spans="1:7">
      <c r="A18" s="363"/>
      <c r="B18" s="350"/>
      <c r="C18" s="364"/>
      <c r="D18" s="364"/>
      <c r="E18" s="364"/>
      <c r="F18" s="364"/>
      <c r="G18" s="350"/>
    </row>
    <row r="19" spans="1:7" ht="18.75">
      <c r="A19" s="855" t="s">
        <v>249</v>
      </c>
      <c r="B19" s="855"/>
      <c r="C19" s="855"/>
      <c r="D19" s="855"/>
      <c r="E19" s="855"/>
      <c r="F19" s="855"/>
      <c r="G19" s="855"/>
    </row>
    <row r="20" spans="1:7">
      <c r="B20" s="535" t="s">
        <v>1</v>
      </c>
      <c r="C20" s="536">
        <f>SUM(C21:C25)</f>
        <v>100</v>
      </c>
      <c r="D20" s="536">
        <f>SUM(D21:D25)</f>
        <v>100.00000000000001</v>
      </c>
      <c r="E20" s="536">
        <f>SUM(E21:E25)</f>
        <v>99.999999999999986</v>
      </c>
      <c r="F20" s="536">
        <v>0</v>
      </c>
      <c r="G20" s="536">
        <v>0</v>
      </c>
    </row>
    <row r="21" spans="1:7">
      <c r="A21" s="193"/>
      <c r="B21" s="192" t="s">
        <v>193</v>
      </c>
      <c r="C21" s="221">
        <f>C13/C$12%</f>
        <v>81.459205022267497</v>
      </c>
      <c r="D21" s="221">
        <f>D13/D$12%</f>
        <v>81.608580535307951</v>
      </c>
      <c r="E21" s="221">
        <f>E13/E$12%</f>
        <v>81.160110195406475</v>
      </c>
      <c r="F21" s="221">
        <v>0</v>
      </c>
      <c r="G21" s="221">
        <v>0</v>
      </c>
    </row>
    <row r="22" spans="1:7">
      <c r="A22" s="537"/>
      <c r="B22" s="538" t="s">
        <v>43</v>
      </c>
      <c r="C22" s="221">
        <f t="shared" ref="C22:D25" si="0">C14/C$12%</f>
        <v>0.8973866878515625</v>
      </c>
      <c r="D22" s="221">
        <f t="shared" si="0"/>
        <v>0.95349549343175677</v>
      </c>
      <c r="E22" s="221">
        <f>E14/E$12%</f>
        <v>0.89324334792559967</v>
      </c>
      <c r="F22" s="221">
        <v>0</v>
      </c>
      <c r="G22" s="221">
        <v>0</v>
      </c>
    </row>
    <row r="23" spans="1:7">
      <c r="A23" s="537"/>
      <c r="B23" s="538" t="s">
        <v>44</v>
      </c>
      <c r="C23" s="221">
        <f t="shared" si="0"/>
        <v>7.6276434309685577</v>
      </c>
      <c r="D23" s="221">
        <f t="shared" si="0"/>
        <v>7.5821678677330739</v>
      </c>
      <c r="E23" s="221">
        <f>E15/E$12%</f>
        <v>7.8467054605468638</v>
      </c>
      <c r="F23" s="221">
        <v>0</v>
      </c>
      <c r="G23" s="221">
        <v>0</v>
      </c>
    </row>
    <row r="24" spans="1:7">
      <c r="A24" s="193"/>
      <c r="B24" s="192" t="s">
        <v>51</v>
      </c>
      <c r="C24" s="221">
        <f t="shared" si="0"/>
        <v>0.96370378805963686</v>
      </c>
      <c r="D24" s="221">
        <f t="shared" si="0"/>
        <v>0.80065455475508074</v>
      </c>
      <c r="E24" s="221">
        <f>E16/E$12%</f>
        <v>0.76810344850415679</v>
      </c>
      <c r="F24" s="221">
        <v>0</v>
      </c>
      <c r="G24" s="221">
        <v>0</v>
      </c>
    </row>
    <row r="25" spans="1:7">
      <c r="A25" s="193"/>
      <c r="B25" s="192" t="s">
        <v>52</v>
      </c>
      <c r="C25" s="221">
        <f t="shared" si="0"/>
        <v>9.0520610708527496</v>
      </c>
      <c r="D25" s="221">
        <f t="shared" si="0"/>
        <v>9.0551015487721376</v>
      </c>
      <c r="E25" s="221">
        <f>E17/E$12%</f>
        <v>9.3318375476168889</v>
      </c>
      <c r="F25" s="221">
        <v>0</v>
      </c>
      <c r="G25" s="221">
        <v>0</v>
      </c>
    </row>
  </sheetData>
  <mergeCells count="3">
    <mergeCell ref="A19:G19"/>
    <mergeCell ref="A2:G3"/>
    <mergeCell ref="F5:G5"/>
  </mergeCells>
  <pageMargins left="1.1811023622047245" right="0.78740157480314965" top="0.78740157480314965" bottom="0.78740157480314965" header="0" footer="0"/>
  <pageSetup paperSize="9" scale="79" fitToHeight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workbookViewId="0">
      <selection activeCell="A5" sqref="A5:H21"/>
    </sheetView>
  </sheetViews>
  <sheetFormatPr defaultRowHeight="15.75"/>
  <cols>
    <col min="1" max="1" width="1.875" style="188" customWidth="1"/>
    <col min="2" max="2" width="22.5" style="188" customWidth="1"/>
    <col min="3" max="3" width="12.375" style="188" customWidth="1"/>
    <col min="4" max="4" width="12.875" style="188" customWidth="1"/>
    <col min="5" max="5" width="13" style="188" customWidth="1"/>
    <col min="6" max="6" width="11.625" style="188" customWidth="1"/>
    <col min="7" max="7" width="11.25" style="188" customWidth="1"/>
    <col min="8" max="8" width="9" style="188"/>
    <col min="9" max="9" width="9.375" style="188" bestFit="1" customWidth="1"/>
    <col min="10" max="11" width="9" style="188"/>
    <col min="12" max="12" width="10.125" style="188" bestFit="1" customWidth="1"/>
    <col min="13" max="16384" width="9" style="188"/>
  </cols>
  <sheetData>
    <row r="1" spans="1:12" ht="46.5" customHeight="1">
      <c r="A1" s="856" t="s">
        <v>644</v>
      </c>
      <c r="B1" s="860"/>
      <c r="C1" s="860"/>
      <c r="D1" s="860"/>
      <c r="E1" s="860"/>
      <c r="F1" s="860"/>
      <c r="G1" s="860"/>
    </row>
    <row r="2" spans="1:12" ht="8.25" customHeight="1">
      <c r="A2" s="861"/>
      <c r="B2" s="861"/>
      <c r="C2" s="861"/>
      <c r="D2" s="861"/>
      <c r="E2" s="861"/>
      <c r="F2" s="861"/>
      <c r="G2" s="861"/>
    </row>
    <row r="3" spans="1:12">
      <c r="A3" s="54"/>
      <c r="B3" s="103"/>
      <c r="C3" s="103"/>
      <c r="D3" s="103"/>
      <c r="E3" s="103"/>
      <c r="F3" s="104"/>
      <c r="G3" s="104"/>
    </row>
    <row r="4" spans="1:12">
      <c r="A4" s="104"/>
      <c r="B4" s="104"/>
      <c r="C4" s="104"/>
      <c r="D4" s="104"/>
      <c r="E4" s="107" t="s">
        <v>45</v>
      </c>
      <c r="F4" s="107"/>
      <c r="G4" s="104"/>
    </row>
    <row r="5" spans="1:12" ht="15.75" customHeight="1">
      <c r="A5" s="765"/>
      <c r="B5" s="767"/>
      <c r="C5" s="766" t="s">
        <v>2</v>
      </c>
      <c r="D5" s="766" t="s">
        <v>2</v>
      </c>
      <c r="E5" s="766" t="s">
        <v>8</v>
      </c>
      <c r="F5" s="862" t="s">
        <v>80</v>
      </c>
      <c r="G5" s="862"/>
      <c r="H5" s="862"/>
    </row>
    <row r="6" spans="1:12">
      <c r="A6" s="56"/>
      <c r="C6" s="47" t="s">
        <v>30</v>
      </c>
      <c r="D6" s="47" t="s">
        <v>549</v>
      </c>
      <c r="E6" s="47" t="s">
        <v>549</v>
      </c>
      <c r="F6" s="47" t="s">
        <v>29</v>
      </c>
      <c r="G6" s="47" t="s">
        <v>16</v>
      </c>
      <c r="H6" s="47" t="s">
        <v>551</v>
      </c>
    </row>
    <row r="7" spans="1:12">
      <c r="A7" s="56"/>
      <c r="C7" s="11" t="s">
        <v>301</v>
      </c>
      <c r="D7" s="11" t="s">
        <v>301</v>
      </c>
      <c r="E7" s="11" t="s">
        <v>301</v>
      </c>
      <c r="F7" s="11" t="s">
        <v>301</v>
      </c>
      <c r="G7" s="11" t="s">
        <v>301</v>
      </c>
      <c r="H7" s="11" t="s">
        <v>301</v>
      </c>
    </row>
    <row r="8" spans="1:12" ht="29.25" customHeight="1">
      <c r="A8" s="859" t="s">
        <v>1</v>
      </c>
      <c r="B8" s="859"/>
      <c r="C8" s="768">
        <v>18459710.884935379</v>
      </c>
      <c r="D8" s="768">
        <v>19219458.421413377</v>
      </c>
      <c r="E8" s="768">
        <v>20609290.519200001</v>
      </c>
      <c r="F8" s="769">
        <v>104.64638696400164</v>
      </c>
      <c r="G8" s="769">
        <v>109.0230424811478</v>
      </c>
      <c r="H8" s="769">
        <v>113.22830830587867</v>
      </c>
      <c r="I8" s="221"/>
      <c r="J8" s="770"/>
      <c r="K8" s="770"/>
    </row>
    <row r="9" spans="1:12" ht="25.5" customHeight="1">
      <c r="A9" s="193"/>
      <c r="B9" s="192" t="s">
        <v>193</v>
      </c>
      <c r="C9" s="771">
        <v>15040042.965620607</v>
      </c>
      <c r="D9" s="771">
        <v>15490748.83</v>
      </c>
      <c r="E9" s="192">
        <v>16776186.43</v>
      </c>
      <c r="F9" s="772">
        <v>103.99495966910635</v>
      </c>
      <c r="G9" s="772">
        <v>107.51185897661335</v>
      </c>
      <c r="H9" s="772">
        <v>112.67474876950531</v>
      </c>
      <c r="I9" s="221"/>
      <c r="J9" s="770"/>
      <c r="K9" s="770"/>
    </row>
    <row r="10" spans="1:12" ht="25.5" customHeight="1">
      <c r="A10" s="537"/>
      <c r="B10" s="538" t="s">
        <v>43</v>
      </c>
      <c r="C10" s="771">
        <v>147852.66</v>
      </c>
      <c r="D10" s="771">
        <v>187320.99</v>
      </c>
      <c r="E10" s="192">
        <v>185484.14</v>
      </c>
      <c r="F10" s="772">
        <v>106.92156043101282</v>
      </c>
      <c r="G10" s="772">
        <v>121.85272005264984</v>
      </c>
      <c r="H10" s="772">
        <v>112.19087543934663</v>
      </c>
      <c r="I10" s="221"/>
      <c r="J10" s="770"/>
      <c r="K10" s="770"/>
      <c r="L10" s="773"/>
    </row>
    <row r="11" spans="1:12" ht="25.5" customHeight="1">
      <c r="A11" s="537"/>
      <c r="B11" s="538" t="s">
        <v>44</v>
      </c>
      <c r="C11" s="771">
        <v>1467234.56</v>
      </c>
      <c r="D11" s="771">
        <v>1547219.86</v>
      </c>
      <c r="E11" s="192">
        <v>1559269.34</v>
      </c>
      <c r="F11" s="772">
        <v>106.00106543638132</v>
      </c>
      <c r="G11" s="772">
        <v>109.62111583889244</v>
      </c>
      <c r="H11" s="772">
        <v>110.02617326022086</v>
      </c>
      <c r="I11" s="221"/>
      <c r="J11" s="770"/>
      <c r="K11" s="770"/>
      <c r="L11" s="773"/>
    </row>
    <row r="12" spans="1:12" ht="25.5" customHeight="1">
      <c r="A12" s="193"/>
      <c r="B12" s="192" t="s">
        <v>51</v>
      </c>
      <c r="C12" s="774">
        <v>50233.240000000005</v>
      </c>
      <c r="D12" s="774">
        <v>183981.29</v>
      </c>
      <c r="E12" s="192">
        <v>213501.13999999998</v>
      </c>
      <c r="F12" s="775">
        <v>99.329946755884649</v>
      </c>
      <c r="G12" s="772">
        <v>251.98669979809745</v>
      </c>
      <c r="H12" s="772">
        <v>282.6393227231938</v>
      </c>
      <c r="I12" s="221"/>
      <c r="J12" s="770"/>
      <c r="K12" s="770"/>
    </row>
    <row r="13" spans="1:12" ht="25.5" customHeight="1">
      <c r="A13" s="193"/>
      <c r="B13" s="192" t="s">
        <v>52</v>
      </c>
      <c r="C13" s="771">
        <v>1754347.4593147691</v>
      </c>
      <c r="D13" s="771">
        <v>1810187.4514133763</v>
      </c>
      <c r="E13" s="192">
        <v>1874849.4692000002</v>
      </c>
      <c r="F13" s="772">
        <v>109.32009098480832</v>
      </c>
      <c r="G13" s="772">
        <v>114.40736559284255</v>
      </c>
      <c r="H13" s="772">
        <v>113.32166737224271</v>
      </c>
      <c r="I13" s="221"/>
      <c r="J13" s="770"/>
      <c r="K13" s="770"/>
    </row>
    <row r="14" spans="1:12" ht="27" customHeight="1">
      <c r="A14" s="193"/>
      <c r="B14" s="192"/>
      <c r="C14" s="771"/>
      <c r="D14" s="771"/>
      <c r="E14" s="192"/>
      <c r="F14" s="772"/>
      <c r="G14" s="772"/>
      <c r="I14" s="221"/>
      <c r="J14" s="770"/>
    </row>
    <row r="15" spans="1:12" s="776" customFormat="1" ht="27.75" customHeight="1">
      <c r="A15" s="855" t="s">
        <v>249</v>
      </c>
      <c r="B15" s="855"/>
      <c r="C15" s="855"/>
      <c r="D15" s="855"/>
      <c r="E15" s="855"/>
      <c r="F15" s="855"/>
      <c r="G15" s="855"/>
      <c r="H15" s="855"/>
    </row>
    <row r="16" spans="1:12" ht="27.75" customHeight="1">
      <c r="A16" s="859" t="s">
        <v>1</v>
      </c>
      <c r="B16" s="859"/>
      <c r="C16" s="536">
        <v>100</v>
      </c>
      <c r="D16" s="536">
        <v>100</v>
      </c>
      <c r="E16" s="536">
        <v>100</v>
      </c>
      <c r="F16" s="774">
        <v>0</v>
      </c>
      <c r="G16" s="774">
        <v>0</v>
      </c>
      <c r="H16" s="774">
        <v>0</v>
      </c>
      <c r="I16" s="221"/>
    </row>
    <row r="17" spans="1:8" ht="27.75" customHeight="1">
      <c r="A17" s="193"/>
      <c r="B17" s="192" t="s">
        <v>193</v>
      </c>
      <c r="C17" s="221">
        <f>C9/$C$8%</f>
        <v>81.474964908006768</v>
      </c>
      <c r="D17" s="221">
        <f>D9/$D$8%</f>
        <v>80.599299368087131</v>
      </c>
      <c r="E17" s="221">
        <f>E9/$E$8%</f>
        <v>81.401086633093897</v>
      </c>
      <c r="F17" s="774">
        <v>0</v>
      </c>
      <c r="G17" s="774">
        <v>0</v>
      </c>
      <c r="H17" s="774">
        <v>0</v>
      </c>
    </row>
    <row r="18" spans="1:8" ht="27.75" customHeight="1">
      <c r="A18" s="537"/>
      <c r="B18" s="538" t="s">
        <v>43</v>
      </c>
      <c r="C18" s="221">
        <f>C10/$C$8%</f>
        <v>0.80094786381871108</v>
      </c>
      <c r="D18" s="221">
        <f>D10/$D$8%</f>
        <v>0.97464239570505351</v>
      </c>
      <c r="E18" s="221">
        <f>E10/$E$8%</f>
        <v>0.9000025489824578</v>
      </c>
      <c r="F18" s="774">
        <v>0</v>
      </c>
      <c r="G18" s="774">
        <v>0</v>
      </c>
      <c r="H18" s="774">
        <v>0</v>
      </c>
    </row>
    <row r="19" spans="1:8" ht="27.75" customHeight="1">
      <c r="A19" s="537"/>
      <c r="B19" s="538" t="s">
        <v>44</v>
      </c>
      <c r="C19" s="221">
        <f>C11/$C$8%</f>
        <v>7.9483073659478727</v>
      </c>
      <c r="D19" s="221">
        <f>D11/$D$8%</f>
        <v>8.0502781403879915</v>
      </c>
      <c r="E19" s="221">
        <f>E11/$E$8%</f>
        <v>7.5658564691848831</v>
      </c>
      <c r="F19" s="774">
        <v>0</v>
      </c>
      <c r="G19" s="774">
        <v>0</v>
      </c>
      <c r="H19" s="774">
        <v>0</v>
      </c>
    </row>
    <row r="20" spans="1:8" ht="25.5" customHeight="1">
      <c r="A20" s="193"/>
      <c r="B20" s="192" t="s">
        <v>51</v>
      </c>
      <c r="C20" s="221">
        <f t="shared" ref="C20:C21" si="0">C12/$C$8%</f>
        <v>0.27212365520304221</v>
      </c>
      <c r="D20" s="221">
        <f t="shared" ref="D20:D21" si="1">D12/$D$8%</f>
        <v>0.95726573541227933</v>
      </c>
      <c r="E20" s="221">
        <f t="shared" ref="E20:E21" si="2">E12/$E$8%</f>
        <v>1.0359460933460971</v>
      </c>
      <c r="F20" s="774">
        <v>0</v>
      </c>
      <c r="G20" s="774">
        <v>0</v>
      </c>
      <c r="H20" s="774">
        <v>0</v>
      </c>
    </row>
    <row r="21" spans="1:8" ht="25.5" customHeight="1">
      <c r="A21" s="193"/>
      <c r="B21" s="192" t="s">
        <v>52</v>
      </c>
      <c r="C21" s="221">
        <f t="shared" si="0"/>
        <v>9.5036562070235835</v>
      </c>
      <c r="D21" s="221">
        <f t="shared" si="1"/>
        <v>9.4185143604075456</v>
      </c>
      <c r="E21" s="221">
        <f t="shared" si="2"/>
        <v>9.0971082553926603</v>
      </c>
      <c r="F21" s="774">
        <v>0</v>
      </c>
      <c r="G21" s="774">
        <v>0</v>
      </c>
      <c r="H21" s="774">
        <v>0</v>
      </c>
    </row>
  </sheetData>
  <mergeCells count="6">
    <mergeCell ref="A15:H15"/>
    <mergeCell ref="A16:B16"/>
    <mergeCell ref="A1:G1"/>
    <mergeCell ref="A2:G2"/>
    <mergeCell ref="F5:H5"/>
    <mergeCell ref="A8:B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0"/>
  <sheetViews>
    <sheetView workbookViewId="0">
      <selection activeCell="G8" sqref="G8"/>
    </sheetView>
  </sheetViews>
  <sheetFormatPr defaultColWidth="7" defaultRowHeight="15.75"/>
  <cols>
    <col min="1" max="1" width="2.625" style="104" customWidth="1"/>
    <col min="2" max="2" width="28.625" style="104" customWidth="1"/>
    <col min="3" max="3" width="9.125" style="104" customWidth="1"/>
    <col min="4" max="4" width="12.875" style="104" customWidth="1"/>
    <col min="5" max="5" width="10.625" style="104" customWidth="1"/>
    <col min="6" max="7" width="12.625" style="104" customWidth="1"/>
    <col min="8" max="8" width="11.75" style="104" customWidth="1"/>
    <col min="9" max="9" width="15.25" style="104" customWidth="1"/>
    <col min="10" max="10" width="9.25" style="104" customWidth="1"/>
    <col min="11" max="11" width="7.375" style="104" bestFit="1" customWidth="1"/>
    <col min="12" max="16384" width="7" style="104"/>
  </cols>
  <sheetData>
    <row r="1" spans="1:7" ht="27" customHeight="1">
      <c r="A1" s="864" t="s">
        <v>645</v>
      </c>
      <c r="B1" s="864"/>
      <c r="C1" s="864"/>
      <c r="D1" s="865"/>
      <c r="E1" s="865"/>
      <c r="F1" s="865"/>
      <c r="G1" s="865"/>
    </row>
    <row r="2" spans="1:7" ht="15" customHeight="1">
      <c r="A2" s="54"/>
      <c r="B2" s="103"/>
      <c r="C2" s="103"/>
      <c r="D2" s="103"/>
      <c r="E2" s="103"/>
    </row>
    <row r="3" spans="1:7" ht="15" customHeight="1">
      <c r="A3" s="106"/>
      <c r="B3" s="106"/>
      <c r="G3" s="107" t="s">
        <v>45</v>
      </c>
    </row>
    <row r="4" spans="1:7" customFormat="1" ht="41.25" customHeight="1">
      <c r="A4" s="104"/>
      <c r="B4" s="368"/>
      <c r="C4" s="866" t="s">
        <v>558</v>
      </c>
      <c r="D4" s="866" t="s">
        <v>559</v>
      </c>
      <c r="E4" s="866" t="s">
        <v>560</v>
      </c>
      <c r="F4" s="866" t="s">
        <v>561</v>
      </c>
      <c r="G4" s="866" t="s">
        <v>562</v>
      </c>
    </row>
    <row r="5" spans="1:7" customFormat="1" ht="27.75" customHeight="1">
      <c r="A5" s="104"/>
      <c r="B5" s="104"/>
      <c r="C5" s="867"/>
      <c r="D5" s="867"/>
      <c r="E5" s="867"/>
      <c r="F5" s="867"/>
      <c r="G5" s="867"/>
    </row>
    <row r="6" spans="1:7" customFormat="1" ht="27.75" customHeight="1">
      <c r="A6" s="104"/>
      <c r="B6" s="104"/>
      <c r="C6" s="369"/>
      <c r="D6" s="369"/>
      <c r="E6" s="369"/>
      <c r="F6" s="369"/>
      <c r="G6" s="369"/>
    </row>
    <row r="7" spans="1:7" customFormat="1">
      <c r="A7" s="863" t="s">
        <v>1</v>
      </c>
      <c r="B7" s="863"/>
      <c r="C7" s="330">
        <v>5535095.2999999998</v>
      </c>
      <c r="D7" s="330">
        <v>5647066.5800000001</v>
      </c>
      <c r="E7" s="330">
        <v>47306978.225620605</v>
      </c>
      <c r="F7" s="331">
        <v>111.92992622927562</v>
      </c>
      <c r="G7" s="331">
        <v>108.10619718666926</v>
      </c>
    </row>
    <row r="8" spans="1:7" customFormat="1">
      <c r="A8" s="111" t="s">
        <v>40</v>
      </c>
      <c r="B8" s="102"/>
      <c r="C8" s="332"/>
      <c r="D8" s="332"/>
      <c r="E8" s="332"/>
      <c r="F8" s="332" t="s">
        <v>429</v>
      </c>
      <c r="G8" s="332" t="s">
        <v>429</v>
      </c>
    </row>
    <row r="9" spans="1:7" customFormat="1">
      <c r="A9" s="112"/>
      <c r="B9" s="113" t="s">
        <v>41</v>
      </c>
      <c r="C9" s="333">
        <v>1220045.9099999999</v>
      </c>
      <c r="D9" s="333">
        <v>1230338.06</v>
      </c>
      <c r="E9" s="333">
        <v>10559415.5</v>
      </c>
      <c r="F9" s="334">
        <v>125.18372092852624</v>
      </c>
      <c r="G9" s="334">
        <v>122.27184848478208</v>
      </c>
    </row>
    <row r="10" spans="1:7" customFormat="1">
      <c r="A10" s="110"/>
      <c r="B10" s="113" t="s">
        <v>42</v>
      </c>
      <c r="C10" s="333">
        <v>282346.65999999997</v>
      </c>
      <c r="D10" s="333">
        <v>274875.57</v>
      </c>
      <c r="E10" s="333">
        <v>2482760.5499999998</v>
      </c>
      <c r="F10" s="334">
        <v>117.82074329214004</v>
      </c>
      <c r="G10" s="334">
        <v>129.69537070466606</v>
      </c>
    </row>
    <row r="11" spans="1:7" customFormat="1" ht="31.5">
      <c r="A11" s="110"/>
      <c r="B11" s="114" t="s">
        <v>130</v>
      </c>
      <c r="C11" s="333">
        <v>623730.75</v>
      </c>
      <c r="D11" s="333">
        <v>643262.13</v>
      </c>
      <c r="E11" s="333">
        <v>5569036.0499999998</v>
      </c>
      <c r="F11" s="334">
        <v>118.525680025047</v>
      </c>
      <c r="G11" s="334">
        <v>115.5706671990929</v>
      </c>
    </row>
    <row r="12" spans="1:7" customFormat="1">
      <c r="A12" s="110"/>
      <c r="B12" s="113" t="s">
        <v>122</v>
      </c>
      <c r="C12" s="333">
        <v>59772.6</v>
      </c>
      <c r="D12" s="333">
        <v>59302.18</v>
      </c>
      <c r="E12" s="333">
        <v>504603.57999999996</v>
      </c>
      <c r="F12" s="334">
        <v>122.24002275683374</v>
      </c>
      <c r="G12" s="334">
        <v>133.62705640723001</v>
      </c>
    </row>
    <row r="13" spans="1:7" customFormat="1">
      <c r="A13" s="110"/>
      <c r="B13" s="113" t="s">
        <v>123</v>
      </c>
      <c r="C13" s="333">
        <v>1689119.1</v>
      </c>
      <c r="D13" s="333">
        <v>1730491.01</v>
      </c>
      <c r="E13" s="333">
        <v>13076410.355620608</v>
      </c>
      <c r="F13" s="334">
        <v>116.2801439670132</v>
      </c>
      <c r="G13" s="334">
        <v>99.014842455208907</v>
      </c>
    </row>
    <row r="14" spans="1:7" customFormat="1">
      <c r="A14" s="104"/>
      <c r="B14" s="113" t="s">
        <v>124</v>
      </c>
      <c r="C14" s="333">
        <v>258222.34</v>
      </c>
      <c r="D14" s="333">
        <v>295134.40000000002</v>
      </c>
      <c r="E14" s="333">
        <v>2532021.3499999996</v>
      </c>
      <c r="F14" s="334">
        <v>76.804725877870311</v>
      </c>
      <c r="G14" s="334">
        <v>83.989493760895868</v>
      </c>
    </row>
    <row r="15" spans="1:7" customFormat="1" ht="31.5">
      <c r="A15" s="104"/>
      <c r="B15" s="114" t="s">
        <v>125</v>
      </c>
      <c r="C15" s="333">
        <v>312009.77</v>
      </c>
      <c r="D15" s="333">
        <v>305091.21000000002</v>
      </c>
      <c r="E15" s="333">
        <v>2841118.5100000002</v>
      </c>
      <c r="F15" s="334">
        <v>95.422025370354319</v>
      </c>
      <c r="G15" s="334">
        <v>111.46338328991911</v>
      </c>
    </row>
    <row r="16" spans="1:7" customFormat="1">
      <c r="A16" s="104"/>
      <c r="B16" s="113" t="s">
        <v>126</v>
      </c>
      <c r="C16" s="333">
        <v>595166.05000000005</v>
      </c>
      <c r="D16" s="333">
        <v>613630.71</v>
      </c>
      <c r="E16" s="333">
        <v>4939071.0199999996</v>
      </c>
      <c r="F16" s="334">
        <v>113.5108930349093</v>
      </c>
      <c r="G16" s="334">
        <v>102.80872181961783</v>
      </c>
    </row>
    <row r="17" spans="1:7" customFormat="1">
      <c r="A17" s="104"/>
      <c r="B17" s="113" t="s">
        <v>127</v>
      </c>
      <c r="C17" s="333">
        <v>223661.77</v>
      </c>
      <c r="D17" s="333">
        <v>224032.51</v>
      </c>
      <c r="E17" s="333">
        <v>2257931</v>
      </c>
      <c r="F17" s="334">
        <v>96.019451845853084</v>
      </c>
      <c r="G17" s="334">
        <v>116.04978107140461</v>
      </c>
    </row>
    <row r="18" spans="1:7" customFormat="1">
      <c r="A18" s="104"/>
      <c r="B18" s="114" t="s">
        <v>128</v>
      </c>
      <c r="C18" s="333">
        <v>42932.89</v>
      </c>
      <c r="D18" s="333">
        <v>38777.14</v>
      </c>
      <c r="E18" s="333">
        <v>448382.76000000007</v>
      </c>
      <c r="F18" s="334">
        <v>108.31228192096142</v>
      </c>
      <c r="G18" s="334">
        <v>128.62645156544244</v>
      </c>
    </row>
    <row r="19" spans="1:7" customFormat="1">
      <c r="A19" s="104"/>
      <c r="B19" s="19" t="s">
        <v>129</v>
      </c>
      <c r="C19" s="333">
        <v>117405.58</v>
      </c>
      <c r="D19" s="333">
        <v>124145.83</v>
      </c>
      <c r="E19" s="333">
        <v>1067395.6499999999</v>
      </c>
      <c r="F19" s="334">
        <v>102.36922588470263</v>
      </c>
      <c r="G19" s="334">
        <v>90.812562500228523</v>
      </c>
    </row>
    <row r="20" spans="1:7" customFormat="1" ht="47.25">
      <c r="A20" s="104"/>
      <c r="B20" s="98" t="s">
        <v>192</v>
      </c>
      <c r="C20" s="333">
        <v>110681.88</v>
      </c>
      <c r="D20" s="333">
        <v>107985.83</v>
      </c>
      <c r="E20" s="333">
        <v>1028831.9</v>
      </c>
      <c r="F20" s="334">
        <v>94.200853850877934</v>
      </c>
      <c r="G20" s="334">
        <v>106.15662568854657</v>
      </c>
    </row>
  </sheetData>
  <mergeCells count="7">
    <mergeCell ref="A7:B7"/>
    <mergeCell ref="A1:G1"/>
    <mergeCell ref="C4:C5"/>
    <mergeCell ref="D4:D5"/>
    <mergeCell ref="E4:E5"/>
    <mergeCell ref="F4:F5"/>
    <mergeCell ref="G4:G5"/>
  </mergeCells>
  <pageMargins left="1.1811023622047245" right="0.78740157480314965" top="0.78740157480314965" bottom="0.78740157480314965" header="0" footer="0"/>
  <pageSetup paperSize="9" scale="84" firstPageNumber="19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8"/>
  <sheetViews>
    <sheetView workbookViewId="0">
      <selection activeCell="A4" sqref="A4:H21"/>
    </sheetView>
  </sheetViews>
  <sheetFormatPr defaultColWidth="7" defaultRowHeight="15.75"/>
  <cols>
    <col min="1" max="1" width="1.75" style="104" customWidth="1"/>
    <col min="2" max="2" width="33.625" style="104" customWidth="1"/>
    <col min="3" max="3" width="11.25" style="104" customWidth="1"/>
    <col min="4" max="4" width="11.375" style="104" customWidth="1"/>
    <col min="5" max="5" width="13.75" style="104" bestFit="1" customWidth="1"/>
    <col min="6" max="7" width="12.875" style="104" customWidth="1"/>
    <col min="8" max="8" width="11.75" style="104" customWidth="1"/>
    <col min="9" max="11" width="11.625" style="104" customWidth="1"/>
    <col min="12" max="16384" width="7" style="104"/>
  </cols>
  <sheetData>
    <row r="1" spans="1:15" ht="24.75" customHeight="1">
      <c r="A1" s="864" t="s">
        <v>646</v>
      </c>
      <c r="B1" s="864"/>
      <c r="C1" s="864"/>
      <c r="D1" s="864"/>
      <c r="E1" s="864"/>
      <c r="F1" s="864"/>
      <c r="G1" s="864"/>
      <c r="H1" s="864"/>
    </row>
    <row r="2" spans="1:15" ht="15" customHeight="1"/>
    <row r="3" spans="1:15" ht="15" customHeight="1">
      <c r="F3" s="107" t="s">
        <v>45</v>
      </c>
      <c r="G3" s="107"/>
    </row>
    <row r="4" spans="1:15" ht="20.100000000000001" customHeight="1">
      <c r="A4" s="765"/>
      <c r="B4" s="765"/>
      <c r="C4" s="766" t="s">
        <v>2</v>
      </c>
      <c r="D4" s="766" t="s">
        <v>2</v>
      </c>
      <c r="E4" s="766" t="s">
        <v>8</v>
      </c>
      <c r="F4" s="862" t="s">
        <v>80</v>
      </c>
      <c r="G4" s="862"/>
      <c r="H4" s="862"/>
    </row>
    <row r="5" spans="1:15" ht="20.100000000000001" customHeight="1">
      <c r="A5" s="56"/>
      <c r="B5" s="56"/>
      <c r="C5" s="47" t="s">
        <v>30</v>
      </c>
      <c r="D5" s="47" t="s">
        <v>549</v>
      </c>
      <c r="E5" s="47" t="s">
        <v>549</v>
      </c>
      <c r="F5" s="47" t="s">
        <v>29</v>
      </c>
      <c r="G5" s="47" t="s">
        <v>16</v>
      </c>
      <c r="H5" s="47" t="s">
        <v>551</v>
      </c>
    </row>
    <row r="6" spans="1:15" ht="20.100000000000001" customHeight="1">
      <c r="A6" s="56"/>
      <c r="B6" s="56"/>
      <c r="C6" s="11" t="s">
        <v>301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  <c r="I6" s="151"/>
      <c r="J6" s="151"/>
      <c r="K6" s="151"/>
    </row>
    <row r="7" spans="1:15" ht="20.100000000000001" customHeight="1">
      <c r="A7" s="56"/>
      <c r="B7" s="56"/>
      <c r="C7" s="105"/>
      <c r="D7" s="105"/>
      <c r="E7" s="105"/>
      <c r="F7" s="108"/>
      <c r="G7" s="108"/>
      <c r="H7" s="109"/>
    </row>
    <row r="8" spans="1:15" s="102" customFormat="1" ht="24.95" customHeight="1">
      <c r="A8" s="863" t="s">
        <v>1</v>
      </c>
      <c r="B8" s="863"/>
      <c r="C8" s="777">
        <v>15040042.965620607</v>
      </c>
      <c r="D8" s="777">
        <v>15490748.829999998</v>
      </c>
      <c r="E8" s="778">
        <v>16776186.429999998</v>
      </c>
      <c r="F8" s="286">
        <v>103.99495966910635</v>
      </c>
      <c r="G8" s="286">
        <v>107.51185897661334</v>
      </c>
      <c r="H8" s="779">
        <v>112.67474876950531</v>
      </c>
      <c r="I8" s="150"/>
      <c r="J8" s="150"/>
      <c r="K8" s="150"/>
      <c r="O8" s="150"/>
    </row>
    <row r="9" spans="1:15" s="102" customFormat="1" ht="24.95" customHeight="1">
      <c r="A9" s="111" t="s">
        <v>40</v>
      </c>
      <c r="B9" s="111"/>
      <c r="C9" s="780"/>
      <c r="D9" s="781"/>
      <c r="E9" s="781"/>
      <c r="F9" s="781"/>
      <c r="G9" s="781"/>
      <c r="H9" s="782"/>
      <c r="J9" s="149"/>
      <c r="K9" s="149"/>
      <c r="O9" s="150"/>
    </row>
    <row r="10" spans="1:15" ht="24.95" customHeight="1">
      <c r="A10" s="112"/>
      <c r="B10" s="113" t="s">
        <v>41</v>
      </c>
      <c r="C10" s="780">
        <v>3370662.37</v>
      </c>
      <c r="D10" s="781">
        <v>3536265</v>
      </c>
      <c r="E10" s="666">
        <v>3652488.13</v>
      </c>
      <c r="F10" s="289">
        <v>114.88020777673981</v>
      </c>
      <c r="G10" s="289">
        <v>126.5095724011416</v>
      </c>
      <c r="H10" s="782">
        <v>125.65784428490818</v>
      </c>
      <c r="I10" s="149"/>
      <c r="J10" s="149"/>
      <c r="K10" s="149"/>
      <c r="O10" s="150"/>
    </row>
    <row r="11" spans="1:15" s="110" customFormat="1" ht="24.95" customHeight="1">
      <c r="B11" s="113" t="s">
        <v>42</v>
      </c>
      <c r="C11" s="780">
        <v>846735.6</v>
      </c>
      <c r="D11" s="781">
        <v>800364.71</v>
      </c>
      <c r="E11" s="666">
        <v>835660.24</v>
      </c>
      <c r="F11" s="289">
        <v>139.00349401684008</v>
      </c>
      <c r="G11" s="289">
        <v>129.67131101054096</v>
      </c>
      <c r="H11" s="782">
        <v>121.47480411298864</v>
      </c>
      <c r="I11" s="149"/>
      <c r="J11" s="149"/>
      <c r="K11" s="149"/>
      <c r="O11" s="150"/>
    </row>
    <row r="12" spans="1:15" ht="24.95" customHeight="1">
      <c r="A12" s="110"/>
      <c r="B12" s="114" t="s">
        <v>130</v>
      </c>
      <c r="C12" s="780">
        <v>1774753.48</v>
      </c>
      <c r="D12" s="781">
        <v>1896187.5</v>
      </c>
      <c r="E12" s="666">
        <v>1898095.0699999998</v>
      </c>
      <c r="F12" s="289">
        <v>109.48914054366455</v>
      </c>
      <c r="G12" s="289">
        <v>116.88137649174989</v>
      </c>
      <c r="H12" s="782">
        <v>120.47803101733167</v>
      </c>
      <c r="I12" s="149"/>
      <c r="J12" s="149"/>
      <c r="K12" s="149"/>
      <c r="O12" s="150"/>
    </row>
    <row r="13" spans="1:15" ht="24.95" customHeight="1">
      <c r="A13" s="110"/>
      <c r="B13" s="113" t="s">
        <v>122</v>
      </c>
      <c r="C13" s="780">
        <v>162784.35999999999</v>
      </c>
      <c r="D13" s="781">
        <v>166261.34000000003</v>
      </c>
      <c r="E13" s="666">
        <v>175557.88</v>
      </c>
      <c r="F13" s="289">
        <v>137.39043690975527</v>
      </c>
      <c r="G13" s="289">
        <v>133.20310096498966</v>
      </c>
      <c r="H13" s="782">
        <v>130.70135719319541</v>
      </c>
      <c r="I13" s="149"/>
      <c r="J13" s="149"/>
      <c r="K13" s="149"/>
      <c r="O13" s="150"/>
    </row>
    <row r="14" spans="1:15" ht="24.95" customHeight="1">
      <c r="A14" s="110"/>
      <c r="B14" s="113" t="s">
        <v>123</v>
      </c>
      <c r="C14" s="780">
        <v>3956286.2156206081</v>
      </c>
      <c r="D14" s="781">
        <v>4031157.58</v>
      </c>
      <c r="E14" s="666">
        <v>5088966.5599999996</v>
      </c>
      <c r="F14" s="289">
        <v>88.897452710935582</v>
      </c>
      <c r="G14" s="289">
        <v>92.955867736812309</v>
      </c>
      <c r="H14" s="782">
        <v>115.14837650567628</v>
      </c>
      <c r="I14" s="149"/>
      <c r="J14" s="149"/>
      <c r="K14" s="149"/>
      <c r="O14" s="150"/>
    </row>
    <row r="15" spans="1:15" ht="24.95" customHeight="1">
      <c r="B15" s="113" t="s">
        <v>124</v>
      </c>
      <c r="C15" s="780">
        <v>829449.25</v>
      </c>
      <c r="D15" s="781">
        <v>849272.70000000007</v>
      </c>
      <c r="E15" s="666">
        <v>853299.4</v>
      </c>
      <c r="F15" s="289">
        <v>88.491826455998634</v>
      </c>
      <c r="G15" s="289">
        <v>85.595052088686586</v>
      </c>
      <c r="H15" s="782">
        <v>78.632606216266964</v>
      </c>
      <c r="I15" s="149"/>
      <c r="J15" s="149"/>
      <c r="K15" s="149"/>
      <c r="O15" s="150"/>
    </row>
    <row r="16" spans="1:15" ht="35.1" customHeight="1">
      <c r="B16" s="114" t="s">
        <v>125</v>
      </c>
      <c r="C16" s="780">
        <v>945639</v>
      </c>
      <c r="D16" s="781">
        <v>942978.8899999999</v>
      </c>
      <c r="E16" s="666">
        <v>952500.62000000011</v>
      </c>
      <c r="F16" s="289">
        <v>122.90662022247541</v>
      </c>
      <c r="G16" s="289">
        <v>112.74963917813163</v>
      </c>
      <c r="H16" s="782">
        <v>100.988049468993</v>
      </c>
      <c r="I16" s="149"/>
      <c r="J16" s="149"/>
      <c r="K16" s="149"/>
      <c r="O16" s="150"/>
    </row>
    <row r="17" spans="2:15" ht="24.95" customHeight="1">
      <c r="B17" s="113" t="s">
        <v>126</v>
      </c>
      <c r="C17" s="780">
        <v>1535750.46</v>
      </c>
      <c r="D17" s="781">
        <v>1615121.6700000002</v>
      </c>
      <c r="E17" s="666">
        <v>1788198.8900000001</v>
      </c>
      <c r="F17" s="289">
        <v>97.671116826474105</v>
      </c>
      <c r="G17" s="289">
        <v>100.26941332566538</v>
      </c>
      <c r="H17" s="782">
        <v>110.31556678992875</v>
      </c>
      <c r="I17" s="149"/>
      <c r="J17" s="149"/>
      <c r="K17" s="149"/>
      <c r="O17" s="150"/>
    </row>
    <row r="18" spans="2:15" ht="24.95" customHeight="1">
      <c r="B18" s="113" t="s">
        <v>127</v>
      </c>
      <c r="C18" s="780">
        <v>735759.11</v>
      </c>
      <c r="D18" s="781">
        <v>804590.61</v>
      </c>
      <c r="E18" s="666">
        <v>717581.28</v>
      </c>
      <c r="F18" s="289">
        <v>119.18501021113872</v>
      </c>
      <c r="G18" s="289">
        <v>125.93865128084775</v>
      </c>
      <c r="H18" s="782">
        <v>104.07918959851071</v>
      </c>
      <c r="I18" s="149"/>
      <c r="J18" s="149"/>
      <c r="K18" s="149"/>
      <c r="O18" s="150"/>
    </row>
    <row r="19" spans="2:15" ht="24.95" customHeight="1">
      <c r="B19" s="114" t="s">
        <v>128</v>
      </c>
      <c r="C19" s="780">
        <v>172891.25999999998</v>
      </c>
      <c r="D19" s="781">
        <v>153218.76</v>
      </c>
      <c r="E19" s="666">
        <v>122272.74</v>
      </c>
      <c r="F19" s="289">
        <v>144.75478831434737</v>
      </c>
      <c r="G19" s="289">
        <v>133.34737428783862</v>
      </c>
      <c r="H19" s="782">
        <v>107.01866355966193</v>
      </c>
      <c r="I19" s="149"/>
      <c r="J19" s="149"/>
      <c r="K19" s="149"/>
      <c r="O19" s="150"/>
    </row>
    <row r="20" spans="2:15" ht="24.95" customHeight="1">
      <c r="B20" s="19" t="s">
        <v>129</v>
      </c>
      <c r="C20" s="780">
        <v>356445.38</v>
      </c>
      <c r="D20" s="781">
        <v>351339.73</v>
      </c>
      <c r="E20" s="666">
        <v>359610.54000000004</v>
      </c>
      <c r="F20" s="289">
        <v>84.440239420286701</v>
      </c>
      <c r="G20" s="289">
        <v>91.91878670916303</v>
      </c>
      <c r="H20" s="782">
        <v>96.922897109765699</v>
      </c>
      <c r="I20" s="149"/>
      <c r="J20" s="149"/>
      <c r="K20" s="149"/>
      <c r="O20" s="150"/>
    </row>
    <row r="21" spans="2:15" ht="35.1" customHeight="1">
      <c r="B21" s="98" t="s">
        <v>642</v>
      </c>
      <c r="C21" s="780">
        <v>352886.48000000004</v>
      </c>
      <c r="D21" s="781">
        <v>343990.33999999997</v>
      </c>
      <c r="E21" s="666">
        <v>331955.08</v>
      </c>
      <c r="F21" s="289">
        <v>121.15131970200302</v>
      </c>
      <c r="G21" s="289">
        <v>102.12773070203743</v>
      </c>
      <c r="H21" s="782">
        <v>97.329549086239197</v>
      </c>
      <c r="I21" s="149"/>
      <c r="J21" s="149"/>
      <c r="K21" s="149"/>
      <c r="O21" s="150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1:H1"/>
    <mergeCell ref="F4:H4"/>
    <mergeCell ref="A8:B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32"/>
  <sheetViews>
    <sheetView workbookViewId="0">
      <selection activeCell="K11" sqref="K11"/>
    </sheetView>
  </sheetViews>
  <sheetFormatPr defaultColWidth="8.25" defaultRowHeight="15.75"/>
  <cols>
    <col min="1" max="1" width="27.875" style="25" bestFit="1" customWidth="1"/>
    <col min="2" max="2" width="9.125" style="25" customWidth="1"/>
    <col min="3" max="3" width="10.375" style="25" customWidth="1"/>
    <col min="4" max="4" width="12.875" style="25" customWidth="1"/>
    <col min="5" max="6" width="12.625" style="25" customWidth="1"/>
    <col min="7" max="7" width="8.25" style="25"/>
    <col min="8" max="9" width="4.875" style="25" customWidth="1"/>
    <col min="10" max="10" width="11.375" style="25" bestFit="1" customWidth="1"/>
    <col min="11" max="11" width="10.875" style="25" customWidth="1"/>
    <col min="12" max="12" width="8.875" style="25" bestFit="1" customWidth="1"/>
    <col min="13" max="16384" width="8.25" style="25"/>
  </cols>
  <sheetData>
    <row r="1" spans="1:12" ht="20.100000000000001" customHeight="1">
      <c r="A1" s="815" t="s">
        <v>639</v>
      </c>
      <c r="B1" s="815"/>
      <c r="C1" s="815"/>
      <c r="D1" s="816"/>
      <c r="E1" s="816"/>
      <c r="F1" s="816"/>
    </row>
    <row r="2" spans="1:12" ht="20.100000000000001" customHeight="1">
      <c r="A2" s="815" t="s">
        <v>563</v>
      </c>
      <c r="B2" s="815"/>
      <c r="C2" s="815"/>
      <c r="D2" s="816"/>
      <c r="E2" s="816"/>
      <c r="F2" s="816"/>
    </row>
    <row r="3" spans="1:12" ht="15" customHeight="1">
      <c r="A3" s="24"/>
    </row>
    <row r="4" spans="1:12" ht="15" customHeight="1">
      <c r="A4" s="119"/>
      <c r="E4" s="858" t="s">
        <v>350</v>
      </c>
      <c r="F4" s="858"/>
    </row>
    <row r="5" spans="1:12" customFormat="1" ht="63">
      <c r="A5" s="372"/>
      <c r="B5" s="306" t="s">
        <v>558</v>
      </c>
      <c r="C5" s="306" t="s">
        <v>559</v>
      </c>
      <c r="D5" s="306" t="s">
        <v>564</v>
      </c>
      <c r="E5" s="306" t="s">
        <v>561</v>
      </c>
      <c r="F5" s="306" t="s">
        <v>565</v>
      </c>
    </row>
    <row r="6" spans="1:12" ht="24.95" customHeight="1">
      <c r="A6" s="22" t="s">
        <v>1</v>
      </c>
      <c r="B6" s="224">
        <v>744963.12000000011</v>
      </c>
      <c r="C6" s="224">
        <v>612304.94999999995</v>
      </c>
      <c r="D6" s="761">
        <v>6156508.8660672009</v>
      </c>
      <c r="E6" s="210">
        <v>99.954635258209805</v>
      </c>
      <c r="F6" s="210">
        <v>126.91543666616113</v>
      </c>
      <c r="H6" s="154"/>
      <c r="I6" s="154"/>
      <c r="J6" s="152"/>
      <c r="K6" s="153"/>
      <c r="L6" s="153"/>
    </row>
    <row r="7" spans="1:12" ht="24.95" customHeight="1">
      <c r="A7" s="373" t="s">
        <v>196</v>
      </c>
      <c r="B7" s="224"/>
      <c r="C7" s="224"/>
      <c r="D7" s="761"/>
      <c r="E7" s="210"/>
      <c r="F7" s="210"/>
      <c r="H7" s="154"/>
      <c r="I7" s="154"/>
      <c r="J7" s="152"/>
      <c r="K7" s="153"/>
      <c r="L7" s="153"/>
    </row>
    <row r="8" spans="1:12" ht="24.95" customHeight="1">
      <c r="A8" s="219" t="s">
        <v>197</v>
      </c>
      <c r="B8" s="224">
        <v>117441.8</v>
      </c>
      <c r="C8" s="224">
        <v>109103.25</v>
      </c>
      <c r="D8" s="761">
        <v>1113014.7794124</v>
      </c>
      <c r="E8" s="210">
        <v>138.1256252884445</v>
      </c>
      <c r="F8" s="210">
        <v>160.97237924919978</v>
      </c>
      <c r="H8" s="154"/>
      <c r="I8" s="154"/>
      <c r="J8" s="153"/>
      <c r="K8" s="153"/>
      <c r="L8" s="153"/>
    </row>
    <row r="9" spans="1:12" ht="24.95" customHeight="1">
      <c r="A9" s="374" t="s">
        <v>19</v>
      </c>
      <c r="B9" s="225">
        <v>117305.13</v>
      </c>
      <c r="C9" s="225">
        <v>108995.22</v>
      </c>
      <c r="D9" s="762">
        <v>1111745.2565724</v>
      </c>
      <c r="E9" s="223">
        <v>138.41131659321002</v>
      </c>
      <c r="F9" s="223">
        <v>161.5009033441406</v>
      </c>
      <c r="H9" s="152"/>
      <c r="I9" s="152"/>
      <c r="J9" s="152"/>
      <c r="K9" s="153"/>
      <c r="L9" s="153"/>
    </row>
    <row r="10" spans="1:12" ht="24.95" customHeight="1">
      <c r="A10" s="374" t="s">
        <v>46</v>
      </c>
      <c r="B10" s="225">
        <v>136.66999999999999</v>
      </c>
      <c r="C10" s="225">
        <v>108.03</v>
      </c>
      <c r="D10" s="762">
        <v>1269.5228400000001</v>
      </c>
      <c r="E10" s="223">
        <v>44.809367603685608</v>
      </c>
      <c r="F10" s="223">
        <v>41.639500826756397</v>
      </c>
      <c r="H10" s="155"/>
      <c r="I10" s="155"/>
      <c r="J10" s="152"/>
      <c r="K10" s="153"/>
      <c r="L10" s="153"/>
    </row>
    <row r="11" spans="1:12" s="24" customFormat="1" ht="24.95" customHeight="1">
      <c r="A11" s="219" t="s">
        <v>198</v>
      </c>
      <c r="B11" s="224">
        <v>546221.81000000006</v>
      </c>
      <c r="C11" s="224">
        <v>424375.13</v>
      </c>
      <c r="D11" s="763">
        <v>4401998.3901648</v>
      </c>
      <c r="E11" s="222">
        <v>87.680569624467083</v>
      </c>
      <c r="F11" s="222">
        <v>116.94509006222133</v>
      </c>
      <c r="H11" s="154"/>
      <c r="I11" s="154"/>
      <c r="J11" s="154"/>
      <c r="K11" s="620"/>
      <c r="L11" s="620"/>
    </row>
    <row r="12" spans="1:12" ht="24.95" customHeight="1">
      <c r="A12" s="374" t="s">
        <v>19</v>
      </c>
      <c r="B12" s="225">
        <v>386050.51</v>
      </c>
      <c r="C12" s="225">
        <v>332158.93</v>
      </c>
      <c r="D12" s="762">
        <v>3068101.4882438001</v>
      </c>
      <c r="E12" s="223">
        <v>97.973808017713353</v>
      </c>
      <c r="F12" s="223">
        <v>117.03423420861242</v>
      </c>
      <c r="H12" s="155"/>
      <c r="I12" s="155"/>
      <c r="J12" s="152"/>
      <c r="K12" s="153"/>
      <c r="L12" s="153"/>
    </row>
    <row r="13" spans="1:12" ht="24.95" customHeight="1">
      <c r="A13" s="374" t="s">
        <v>46</v>
      </c>
      <c r="B13" s="225">
        <v>160171.30000000002</v>
      </c>
      <c r="C13" s="225">
        <v>92216.2</v>
      </c>
      <c r="D13" s="762">
        <v>1333896.9019210001</v>
      </c>
      <c r="E13" s="223">
        <v>63.609204604663333</v>
      </c>
      <c r="F13" s="223">
        <v>116.74056376462205</v>
      </c>
      <c r="H13" s="152"/>
      <c r="I13" s="152"/>
      <c r="J13" s="153"/>
      <c r="K13" s="153"/>
      <c r="L13" s="153"/>
    </row>
    <row r="14" spans="1:12" ht="24.95" customHeight="1">
      <c r="A14" s="219" t="s">
        <v>199</v>
      </c>
      <c r="B14" s="224">
        <v>46761.59</v>
      </c>
      <c r="C14" s="224">
        <v>44720.37</v>
      </c>
      <c r="D14" s="763">
        <v>401975.08369799994</v>
      </c>
      <c r="E14" s="222">
        <v>135.75359408636086</v>
      </c>
      <c r="F14" s="222">
        <v>157.38979329961651</v>
      </c>
      <c r="H14" s="152"/>
      <c r="I14" s="152"/>
      <c r="J14" s="153"/>
      <c r="K14" s="153"/>
      <c r="L14" s="153"/>
    </row>
    <row r="15" spans="1:12" s="24" customFormat="1" ht="24.95" customHeight="1">
      <c r="A15" s="219" t="s">
        <v>351</v>
      </c>
      <c r="B15" s="224">
        <v>34537.919999999998</v>
      </c>
      <c r="C15" s="224">
        <v>34106.199999999997</v>
      </c>
      <c r="D15" s="763">
        <v>239520.612792</v>
      </c>
      <c r="E15" s="222">
        <v>204.83247154653355</v>
      </c>
      <c r="F15" s="222">
        <v>171.22894817646988</v>
      </c>
      <c r="H15" s="254"/>
      <c r="I15" s="254"/>
      <c r="K15" s="620"/>
      <c r="L15" s="620"/>
    </row>
    <row r="16" spans="1:12" ht="24.95" customHeight="1">
      <c r="A16" s="208"/>
      <c r="B16" s="225"/>
      <c r="C16" s="225"/>
      <c r="D16" s="223"/>
      <c r="E16" s="223"/>
      <c r="F16" s="223"/>
      <c r="H16" s="152"/>
      <c r="I16" s="152"/>
      <c r="J16" s="153"/>
      <c r="K16" s="153"/>
      <c r="L16" s="153"/>
    </row>
    <row r="17" spans="1:12" ht="24.95" customHeight="1">
      <c r="A17" s="208"/>
      <c r="B17" s="225"/>
      <c r="C17" s="225"/>
      <c r="D17" s="223"/>
      <c r="E17" s="223"/>
      <c r="F17" s="223"/>
      <c r="H17" s="155"/>
      <c r="I17" s="155"/>
      <c r="K17" s="153"/>
      <c r="L17" s="153"/>
    </row>
    <row r="18" spans="1:12" ht="24.95" customHeight="1">
      <c r="A18" s="208"/>
      <c r="B18" s="224"/>
      <c r="C18" s="224"/>
      <c r="D18" s="222"/>
      <c r="E18" s="222"/>
      <c r="F18" s="222"/>
      <c r="H18" s="154"/>
      <c r="I18" s="154"/>
      <c r="J18" s="153"/>
      <c r="K18" s="153"/>
      <c r="L18" s="153"/>
    </row>
    <row r="19" spans="1:12" ht="24.95" customHeight="1">
      <c r="A19" s="208"/>
      <c r="B19" s="225"/>
      <c r="C19" s="225"/>
      <c r="D19" s="223"/>
      <c r="E19" s="223"/>
      <c r="F19" s="223"/>
    </row>
    <row r="20" spans="1:12" s="24" customFormat="1" ht="24.95" customHeight="1">
      <c r="A20" s="219"/>
      <c r="B20" s="224"/>
      <c r="C20" s="224"/>
      <c r="D20" s="222"/>
      <c r="E20" s="222"/>
      <c r="F20" s="222"/>
    </row>
    <row r="21" spans="1:12" ht="24.95" customHeight="1">
      <c r="A21" s="208"/>
      <c r="B21" s="209"/>
      <c r="C21" s="209"/>
      <c r="D21" s="211"/>
      <c r="E21" s="211"/>
      <c r="F21" s="211"/>
    </row>
    <row r="22" spans="1:12" ht="24.95" customHeight="1">
      <c r="A22" s="208"/>
      <c r="B22" s="209"/>
      <c r="C22" s="209"/>
      <c r="D22" s="211"/>
      <c r="E22" s="211"/>
      <c r="F22" s="211"/>
    </row>
    <row r="23" spans="1:12" ht="20.100000000000001" customHeight="1">
      <c r="A23" s="208"/>
      <c r="B23" s="209"/>
      <c r="C23" s="209"/>
      <c r="D23" s="211"/>
      <c r="E23" s="211"/>
      <c r="F23" s="211"/>
    </row>
    <row r="24" spans="1:12" ht="20.100000000000001" customHeight="1">
      <c r="A24" s="208"/>
      <c r="B24" s="209"/>
      <c r="C24" s="209"/>
      <c r="D24" s="211"/>
      <c r="E24" s="211"/>
      <c r="F24" s="211"/>
    </row>
    <row r="25" spans="1:12" ht="20.100000000000001" customHeight="1">
      <c r="A25" s="208"/>
      <c r="B25" s="209"/>
      <c r="C25" s="209"/>
      <c r="D25" s="211"/>
      <c r="E25" s="211"/>
      <c r="F25" s="211"/>
    </row>
    <row r="26" spans="1:12" s="24" customFormat="1" ht="20.100000000000001" customHeight="1">
      <c r="A26" s="131"/>
      <c r="B26" s="212"/>
      <c r="C26" s="212"/>
      <c r="D26" s="213"/>
      <c r="E26" s="213"/>
      <c r="F26" s="213"/>
    </row>
    <row r="27" spans="1:12" ht="20.100000000000001" customHeight="1">
      <c r="A27" s="208"/>
      <c r="B27" s="209"/>
      <c r="C27" s="209"/>
      <c r="D27" s="211"/>
      <c r="E27" s="211"/>
      <c r="F27" s="211"/>
    </row>
    <row r="28" spans="1:12" ht="20.100000000000001" customHeight="1">
      <c r="A28" s="208"/>
      <c r="B28" s="209"/>
      <c r="C28" s="209"/>
      <c r="D28" s="211"/>
      <c r="E28" s="211"/>
      <c r="F28" s="211"/>
    </row>
    <row r="29" spans="1:12" ht="20.100000000000001" customHeight="1">
      <c r="A29" s="208"/>
      <c r="B29" s="209"/>
      <c r="C29" s="209"/>
      <c r="D29" s="211"/>
      <c r="E29" s="211"/>
      <c r="F29" s="211"/>
    </row>
    <row r="30" spans="1:12" ht="20.100000000000001" customHeight="1">
      <c r="A30" s="208"/>
      <c r="B30" s="209"/>
      <c r="C30" s="209"/>
      <c r="D30" s="211"/>
      <c r="E30" s="211"/>
      <c r="F30" s="211"/>
    </row>
    <row r="31" spans="1:12" ht="20.100000000000001" customHeight="1">
      <c r="A31" s="208"/>
      <c r="B31" s="209"/>
      <c r="C31" s="209"/>
      <c r="D31" s="211"/>
      <c r="E31" s="211"/>
      <c r="F31" s="211"/>
    </row>
    <row r="32" spans="1:12" ht="20.100000000000001" customHeight="1"/>
  </sheetData>
  <mergeCells count="3">
    <mergeCell ref="A1:F1"/>
    <mergeCell ref="A2:F2"/>
    <mergeCell ref="E4:F4"/>
  </mergeCells>
  <pageMargins left="1.1811023622047245" right="0.78740157480314965" top="0.78740157480314965" bottom="0.78740157480314965" header="0" footer="0"/>
  <pageSetup paperSize="9" scale="8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68"/>
  <sheetViews>
    <sheetView topLeftCell="A4" workbookViewId="0">
      <selection activeCell="H17" sqref="H17"/>
    </sheetView>
  </sheetViews>
  <sheetFormatPr defaultColWidth="9" defaultRowHeight="15.75"/>
  <cols>
    <col min="1" max="1" width="51.375" style="19" customWidth="1"/>
    <col min="2" max="2" width="9.25" style="19" hidden="1" customWidth="1"/>
    <col min="3" max="3" width="12" style="571" customWidth="1"/>
    <col min="4" max="4" width="12.5" style="550" hidden="1" customWidth="1"/>
    <col min="5" max="5" width="13.5" style="551" hidden="1" customWidth="1"/>
    <col min="6" max="6" width="13.75" style="551" hidden="1" customWidth="1"/>
    <col min="7" max="7" width="12.75" style="552" customWidth="1"/>
    <col min="8" max="8" width="13.875" style="551" customWidth="1"/>
    <col min="9" max="9" width="1" style="551" customWidth="1"/>
    <col min="10" max="10" width="11" style="223" customWidth="1"/>
    <col min="11" max="11" width="12" style="223" customWidth="1"/>
    <col min="12" max="12" width="14" style="223" customWidth="1"/>
    <col min="13" max="13" width="14.75" style="551" customWidth="1"/>
    <col min="14" max="14" width="12.5" style="549" customWidth="1"/>
    <col min="15" max="15" width="6.75" style="19" customWidth="1"/>
    <col min="16" max="17" width="9" style="19" customWidth="1"/>
    <col min="18" max="18" width="11.625" style="19" customWidth="1"/>
    <col min="19" max="16384" width="9" style="19"/>
  </cols>
  <sheetData>
    <row r="1" spans="1:44" ht="16.5">
      <c r="A1" s="789" t="s">
        <v>582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07"/>
      <c r="N1" s="707"/>
    </row>
    <row r="2" spans="1:44" ht="16.5">
      <c r="A2" s="789" t="s">
        <v>537</v>
      </c>
      <c r="B2" s="789"/>
      <c r="C2" s="789"/>
      <c r="D2" s="789"/>
      <c r="E2" s="789"/>
      <c r="F2" s="789"/>
      <c r="G2" s="789"/>
      <c r="H2" s="789"/>
      <c r="I2" s="789"/>
      <c r="J2" s="789"/>
      <c r="K2" s="789"/>
      <c r="L2" s="789"/>
      <c r="M2" s="709"/>
      <c r="N2" s="709"/>
    </row>
    <row r="3" spans="1:44">
      <c r="A3" s="792"/>
      <c r="B3" s="794" t="s">
        <v>459</v>
      </c>
      <c r="C3" s="796" t="s">
        <v>432</v>
      </c>
      <c r="D3" s="798">
        <v>2023</v>
      </c>
      <c r="E3" s="798"/>
      <c r="F3" s="799">
        <v>2024</v>
      </c>
      <c r="G3" s="799"/>
      <c r="H3" s="799"/>
      <c r="I3" s="714"/>
      <c r="J3" s="800" t="s">
        <v>538</v>
      </c>
      <c r="K3" s="800"/>
      <c r="L3" s="801" t="s">
        <v>539</v>
      </c>
      <c r="M3" s="803" t="s">
        <v>460</v>
      </c>
      <c r="N3" s="790" t="s">
        <v>540</v>
      </c>
    </row>
    <row r="4" spans="1:44" s="545" customFormat="1" ht="47.25">
      <c r="A4" s="793"/>
      <c r="B4" s="795"/>
      <c r="C4" s="797"/>
      <c r="D4" s="711" t="s">
        <v>461</v>
      </c>
      <c r="E4" s="712" t="s">
        <v>462</v>
      </c>
      <c r="F4" s="712" t="s">
        <v>529</v>
      </c>
      <c r="G4" s="711" t="s">
        <v>533</v>
      </c>
      <c r="H4" s="712" t="s">
        <v>583</v>
      </c>
      <c r="I4" s="712"/>
      <c r="J4" s="713" t="s">
        <v>463</v>
      </c>
      <c r="K4" s="713" t="s">
        <v>464</v>
      </c>
      <c r="L4" s="802"/>
      <c r="M4" s="804"/>
      <c r="N4" s="791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544"/>
    </row>
    <row r="5" spans="1:44">
      <c r="A5" s="716" t="s">
        <v>465</v>
      </c>
      <c r="B5" s="98"/>
      <c r="D5" s="717"/>
      <c r="E5" s="717"/>
      <c r="F5" s="682"/>
      <c r="G5" s="717"/>
      <c r="H5" s="717"/>
      <c r="I5" s="717"/>
      <c r="J5" s="287"/>
      <c r="K5" s="287"/>
      <c r="L5" s="718"/>
      <c r="M5" s="718"/>
      <c r="N5" s="719"/>
    </row>
    <row r="6" spans="1:44">
      <c r="A6" s="716" t="s">
        <v>466</v>
      </c>
      <c r="B6" s="98"/>
      <c r="C6" s="571" t="s">
        <v>137</v>
      </c>
      <c r="D6" s="717"/>
      <c r="E6" s="717"/>
      <c r="F6" s="682"/>
      <c r="G6" s="717"/>
      <c r="H6" s="717">
        <f>'1.GRDP'!F9</f>
        <v>77099.058086383855</v>
      </c>
      <c r="I6" s="717"/>
      <c r="J6" s="287"/>
      <c r="K6" s="287"/>
      <c r="L6" s="718">
        <f>'1.GRDP'!G9</f>
        <v>107.9534023888132</v>
      </c>
      <c r="M6" s="718"/>
      <c r="N6" s="719"/>
    </row>
    <row r="7" spans="1:44">
      <c r="A7" s="720" t="s">
        <v>67</v>
      </c>
      <c r="B7" s="98"/>
      <c r="C7" s="571" t="s">
        <v>11</v>
      </c>
      <c r="D7" s="717"/>
      <c r="E7" s="717"/>
      <c r="F7" s="682"/>
      <c r="G7" s="717"/>
      <c r="H7" s="717">
        <f>'1.GRDP'!F10</f>
        <v>4350.8856699999997</v>
      </c>
      <c r="I7" s="717"/>
      <c r="J7" s="287"/>
      <c r="K7" s="287"/>
      <c r="L7" s="718">
        <f>'1.GRDP'!G10</f>
        <v>102.15554521878835</v>
      </c>
      <c r="M7" s="718"/>
      <c r="N7" s="719"/>
    </row>
    <row r="8" spans="1:44">
      <c r="A8" s="720" t="s">
        <v>66</v>
      </c>
      <c r="B8" s="98"/>
      <c r="C8" s="571" t="s">
        <v>11</v>
      </c>
      <c r="D8" s="717"/>
      <c r="E8" s="717"/>
      <c r="F8" s="682"/>
      <c r="G8" s="717"/>
      <c r="H8" s="717">
        <f>'1.GRDP'!F11</f>
        <v>39001.463109999997</v>
      </c>
      <c r="I8" s="717"/>
      <c r="J8" s="287"/>
      <c r="K8" s="287"/>
      <c r="L8" s="718">
        <f>'1.GRDP'!G11</f>
        <v>111.68634273195596</v>
      </c>
      <c r="M8" s="718"/>
      <c r="N8" s="719"/>
    </row>
    <row r="9" spans="1:44">
      <c r="A9" s="99" t="s">
        <v>467</v>
      </c>
      <c r="B9" s="98"/>
      <c r="C9" s="571" t="s">
        <v>11</v>
      </c>
      <c r="D9" s="717"/>
      <c r="E9" s="717"/>
      <c r="F9" s="682"/>
      <c r="G9" s="717"/>
      <c r="H9" s="717">
        <f>'1.GRDP'!F12</f>
        <v>35179.441319999998</v>
      </c>
      <c r="I9" s="717"/>
      <c r="J9" s="287"/>
      <c r="K9" s="287"/>
      <c r="L9" s="718">
        <f>'1.GRDP'!G12</f>
        <v>112.24437252721047</v>
      </c>
      <c r="M9" s="718"/>
      <c r="N9" s="719"/>
    </row>
    <row r="10" spans="1:44">
      <c r="A10" s="98" t="s">
        <v>63</v>
      </c>
      <c r="B10" s="98"/>
      <c r="C10" s="571" t="s">
        <v>11</v>
      </c>
      <c r="D10" s="717"/>
      <c r="E10" s="717"/>
      <c r="F10" s="682"/>
      <c r="G10" s="717"/>
      <c r="H10" s="717">
        <f>'1.GRDP'!F14</f>
        <v>16325.815886383843</v>
      </c>
      <c r="I10" s="717"/>
      <c r="J10" s="287"/>
      <c r="K10" s="287"/>
      <c r="L10" s="718">
        <f>'1.GRDP'!G14</f>
        <v>107.21270929197314</v>
      </c>
      <c r="M10" s="718"/>
      <c r="N10" s="719"/>
    </row>
    <row r="11" spans="1:44">
      <c r="A11" s="98" t="s">
        <v>62</v>
      </c>
      <c r="B11" s="98"/>
      <c r="C11" s="571" t="s">
        <v>11</v>
      </c>
      <c r="D11" s="717"/>
      <c r="E11" s="717"/>
      <c r="F11" s="682"/>
      <c r="G11" s="717"/>
      <c r="H11" s="717">
        <f>'1.GRDP'!F15</f>
        <v>17420.89342</v>
      </c>
      <c r="I11" s="717"/>
      <c r="J11" s="287"/>
      <c r="K11" s="287"/>
      <c r="L11" s="718">
        <f>'1.GRDP'!G15</f>
        <v>102.40523836759989</v>
      </c>
      <c r="M11" s="718"/>
      <c r="N11" s="719"/>
    </row>
    <row r="12" spans="1:44">
      <c r="A12" s="716" t="s">
        <v>584</v>
      </c>
      <c r="B12" s="98"/>
      <c r="D12" s="717"/>
      <c r="E12" s="717"/>
      <c r="F12" s="682"/>
      <c r="G12" s="717"/>
      <c r="H12" s="717"/>
      <c r="I12" s="717"/>
      <c r="J12" s="287"/>
      <c r="K12" s="287"/>
      <c r="L12" s="718"/>
      <c r="M12" s="718"/>
      <c r="N12" s="719"/>
    </row>
    <row r="13" spans="1:44">
      <c r="A13" s="716" t="s">
        <v>468</v>
      </c>
      <c r="B13" s="98"/>
      <c r="D13" s="571"/>
      <c r="E13" s="571"/>
      <c r="F13" s="682"/>
      <c r="G13" s="682"/>
      <c r="H13" s="682"/>
      <c r="I13" s="682"/>
      <c r="J13" s="718"/>
      <c r="K13" s="718"/>
      <c r="L13" s="718"/>
      <c r="M13" s="721"/>
      <c r="N13" s="722"/>
      <c r="O13" s="19" t="s">
        <v>585</v>
      </c>
    </row>
    <row r="14" spans="1:44">
      <c r="A14" s="723" t="s">
        <v>586</v>
      </c>
      <c r="B14" s="98" t="s">
        <v>469</v>
      </c>
      <c r="C14" s="571" t="s">
        <v>243</v>
      </c>
      <c r="D14" s="717">
        <f>'2.Nong nghiep'!C5</f>
        <v>0</v>
      </c>
      <c r="E14" s="717">
        <f>'2.Nong nghiep'!D8</f>
        <v>32011.829999999998</v>
      </c>
      <c r="F14" s="717">
        <v>797.25999999999476</v>
      </c>
      <c r="G14" s="717">
        <f>'2.Nong nghiep'!E8</f>
        <v>0</v>
      </c>
      <c r="H14" s="717">
        <f>'2.Nong nghiep'!F8</f>
        <v>31892.39</v>
      </c>
      <c r="I14" s="717"/>
      <c r="J14" s="287">
        <f>G14/F14%</f>
        <v>0</v>
      </c>
      <c r="K14" s="718"/>
      <c r="L14" s="718">
        <f>'2.Nong nghiep'!H8</f>
        <v>99.626887934866588</v>
      </c>
      <c r="M14" s="682"/>
      <c r="N14" s="722"/>
    </row>
    <row r="15" spans="1:44">
      <c r="A15" s="724" t="s">
        <v>470</v>
      </c>
      <c r="B15" s="716" t="s">
        <v>471</v>
      </c>
      <c r="C15" s="725" t="s">
        <v>133</v>
      </c>
      <c r="D15" s="717">
        <f>'2.Nong nghiep'!C22</f>
        <v>0</v>
      </c>
      <c r="E15" s="717">
        <f>'2.Nong nghiep'!D17</f>
        <v>98468.859999999986</v>
      </c>
      <c r="F15" s="717">
        <v>11927</v>
      </c>
      <c r="G15" s="717">
        <f>'2.Nong nghiep'!E17</f>
        <v>10149.200000000001</v>
      </c>
      <c r="H15" s="717">
        <f>'2.Nong nghiep'!F17</f>
        <v>102847.50000000001</v>
      </c>
      <c r="I15" s="717"/>
      <c r="J15" s="287">
        <f t="shared" ref="J15:J17" si="0">G15/F15%</f>
        <v>85.094323803135751</v>
      </c>
      <c r="K15" s="718">
        <f>'2.Nong nghiep'!G17</f>
        <v>103.9749211162562</v>
      </c>
      <c r="L15" s="718">
        <f>'2.Nong nghiep'!H17</f>
        <v>104.44672559426405</v>
      </c>
      <c r="M15" s="721"/>
      <c r="N15" s="722"/>
    </row>
    <row r="16" spans="1:44">
      <c r="A16" s="726" t="s">
        <v>472</v>
      </c>
      <c r="B16" s="98" t="s">
        <v>473</v>
      </c>
      <c r="C16" s="571" t="s">
        <v>243</v>
      </c>
      <c r="D16" s="717">
        <f>'2.Nong nghiep'!C34</f>
        <v>4500</v>
      </c>
      <c r="E16" s="717">
        <f>'2.Nong nghiep'!D34</f>
        <v>34830</v>
      </c>
      <c r="F16" s="717">
        <v>4477</v>
      </c>
      <c r="G16" s="717">
        <f>'2.Nong nghiep'!E34</f>
        <v>4289</v>
      </c>
      <c r="H16" s="717">
        <f>'2.Nong nghiep'!F34</f>
        <v>35941.141960000001</v>
      </c>
      <c r="I16" s="717"/>
      <c r="J16" s="287">
        <f t="shared" si="0"/>
        <v>95.800759437123062</v>
      </c>
      <c r="K16" s="718">
        <f t="shared" ref="K16:K17" si="1">G16/D16%</f>
        <v>95.311111111111117</v>
      </c>
      <c r="L16" s="718">
        <f t="shared" ref="L16:L17" si="2">H16/E16%</f>
        <v>103.19018650588573</v>
      </c>
      <c r="M16" s="718"/>
      <c r="N16" s="719"/>
    </row>
    <row r="17" spans="1:19">
      <c r="A17" s="726" t="s">
        <v>474</v>
      </c>
      <c r="B17" s="98" t="s">
        <v>475</v>
      </c>
      <c r="C17" s="571" t="s">
        <v>133</v>
      </c>
      <c r="D17" s="717">
        <f>'2.Nong nghiep'!C36</f>
        <v>2721.62</v>
      </c>
      <c r="E17" s="717">
        <f>'2.Nong nghiep'!D36</f>
        <v>18522.25</v>
      </c>
      <c r="F17" s="717">
        <v>2325.6</v>
      </c>
      <c r="G17" s="717">
        <f>'2.Nong nghiep'!E36</f>
        <v>2520.1799999999998</v>
      </c>
      <c r="H17" s="717">
        <f>'2.Nong nghiep'!F36</f>
        <v>18845.612699999998</v>
      </c>
      <c r="I17" s="717"/>
      <c r="J17" s="287">
        <f t="shared" si="0"/>
        <v>108.36687306501547</v>
      </c>
      <c r="K17" s="718">
        <f t="shared" si="1"/>
        <v>92.598525877969735</v>
      </c>
      <c r="L17" s="718">
        <f t="shared" si="2"/>
        <v>101.74580679992981</v>
      </c>
      <c r="M17" s="718"/>
      <c r="N17" s="719"/>
    </row>
    <row r="18" spans="1:19">
      <c r="A18" s="716" t="s">
        <v>476</v>
      </c>
      <c r="B18" s="98" t="s">
        <v>477</v>
      </c>
      <c r="D18" s="571"/>
      <c r="E18" s="571"/>
      <c r="F18" s="727"/>
      <c r="G18" s="727"/>
      <c r="H18" s="727"/>
      <c r="I18" s="727"/>
      <c r="J18" s="727"/>
      <c r="K18" s="718"/>
      <c r="L18" s="718"/>
      <c r="M18" s="718"/>
      <c r="N18" s="719"/>
      <c r="O18" s="19" t="s">
        <v>587</v>
      </c>
    </row>
    <row r="19" spans="1:19" s="18" customFormat="1">
      <c r="A19" s="716" t="s">
        <v>478</v>
      </c>
      <c r="B19" s="716"/>
      <c r="C19" s="715" t="s">
        <v>479</v>
      </c>
      <c r="D19" s="715"/>
      <c r="E19" s="715"/>
      <c r="F19" s="710">
        <v>112.71</v>
      </c>
      <c r="G19" s="728"/>
      <c r="H19" s="728"/>
      <c r="I19" s="728"/>
      <c r="J19" s="710">
        <f>'[10]6.IIP'!D12</f>
        <v>99.03</v>
      </c>
      <c r="K19" s="710">
        <f>'[10]6.IIP'!E12</f>
        <v>116.56</v>
      </c>
      <c r="L19" s="710">
        <f>'[10]6.IIP'!F12</f>
        <v>112.67</v>
      </c>
      <c r="M19" s="710"/>
      <c r="N19" s="729"/>
    </row>
    <row r="20" spans="1:19">
      <c r="A20" s="730" t="s">
        <v>0</v>
      </c>
      <c r="B20" s="98"/>
      <c r="C20" s="571" t="s">
        <v>11</v>
      </c>
      <c r="D20" s="571"/>
      <c r="E20" s="571"/>
      <c r="F20" s="718">
        <v>92.19</v>
      </c>
      <c r="G20" s="727"/>
      <c r="H20" s="727"/>
      <c r="I20" s="727"/>
      <c r="J20" s="718">
        <f>'[10]6.IIP'!D13</f>
        <v>71.209999999999994</v>
      </c>
      <c r="K20" s="718">
        <f>'[10]6.IIP'!E13</f>
        <v>34.53</v>
      </c>
      <c r="L20" s="718">
        <f>'[10]6.IIP'!F13</f>
        <v>77.849999999999994</v>
      </c>
      <c r="M20" s="718"/>
      <c r="N20" s="719"/>
    </row>
    <row r="21" spans="1:19">
      <c r="A21" s="731" t="s">
        <v>88</v>
      </c>
      <c r="B21" s="732"/>
      <c r="C21" s="571" t="s">
        <v>11</v>
      </c>
      <c r="D21" s="571"/>
      <c r="E21" s="571"/>
      <c r="F21" s="718">
        <v>112.76</v>
      </c>
      <c r="G21" s="727"/>
      <c r="H21" s="682"/>
      <c r="I21" s="682"/>
      <c r="J21" s="718">
        <f>'[10]6.IIP'!D15</f>
        <v>99.08</v>
      </c>
      <c r="K21" s="718">
        <f>'[10]6.IIP'!E15</f>
        <v>116.81</v>
      </c>
      <c r="L21" s="718">
        <f>'[10]6.IIP'!F15</f>
        <v>112.79</v>
      </c>
      <c r="M21" s="718"/>
      <c r="N21" s="719"/>
    </row>
    <row r="22" spans="1:19" ht="31.5">
      <c r="A22" s="731" t="s">
        <v>109</v>
      </c>
      <c r="B22" s="98"/>
      <c r="C22" s="571" t="s">
        <v>11</v>
      </c>
      <c r="D22" s="571"/>
      <c r="E22" s="571"/>
      <c r="F22" s="718">
        <v>112.32</v>
      </c>
      <c r="G22" s="682"/>
      <c r="H22" s="727"/>
      <c r="I22" s="727"/>
      <c r="J22" s="718">
        <f>'[10]6.IIP'!D37</f>
        <v>92.94</v>
      </c>
      <c r="K22" s="718">
        <f>'[10]6.IIP'!E37</f>
        <v>112.12</v>
      </c>
      <c r="L22" s="718">
        <f>'[10]6.IIP'!F37</f>
        <v>109.95</v>
      </c>
      <c r="M22" s="718"/>
      <c r="N22" s="719"/>
    </row>
    <row r="23" spans="1:19" ht="31.5">
      <c r="A23" s="731" t="s">
        <v>110</v>
      </c>
      <c r="B23" s="98"/>
      <c r="C23" s="571" t="s">
        <v>11</v>
      </c>
      <c r="D23" s="571"/>
      <c r="E23" s="571"/>
      <c r="F23" s="718">
        <v>103.64</v>
      </c>
      <c r="G23" s="727"/>
      <c r="H23" s="727"/>
      <c r="I23" s="727"/>
      <c r="J23" s="718">
        <f>'[10]6.IIP'!D39</f>
        <v>97.58</v>
      </c>
      <c r="K23" s="718">
        <f>'[10]6.IIP'!E39</f>
        <v>85.42</v>
      </c>
      <c r="L23" s="718">
        <f>'[10]6.IIP'!F39</f>
        <v>94.7</v>
      </c>
      <c r="M23" s="718"/>
      <c r="N23" s="719"/>
    </row>
    <row r="24" spans="1:19" s="18" customFormat="1">
      <c r="A24" s="196" t="s">
        <v>480</v>
      </c>
      <c r="B24" s="716"/>
      <c r="C24" s="715" t="s">
        <v>479</v>
      </c>
      <c r="D24" s="715"/>
      <c r="E24" s="715"/>
      <c r="F24" s="710">
        <v>94.75</v>
      </c>
      <c r="G24" s="710"/>
      <c r="H24" s="733"/>
      <c r="I24" s="733"/>
      <c r="J24" s="710">
        <f>'[10]8.TK'!D8</f>
        <v>93.45</v>
      </c>
      <c r="K24" s="710">
        <f>'[10]8.TK'!E8</f>
        <v>88.25</v>
      </c>
      <c r="L24" s="733">
        <f>'[10]4.NN'!I23</f>
        <v>0</v>
      </c>
      <c r="M24" s="710"/>
      <c r="N24" s="729"/>
      <c r="O24" s="18" t="s">
        <v>588</v>
      </c>
      <c r="P24" s="681"/>
    </row>
    <row r="25" spans="1:19" s="18" customFormat="1">
      <c r="A25" s="196" t="s">
        <v>589</v>
      </c>
      <c r="B25" s="716"/>
      <c r="C25" s="715" t="s">
        <v>479</v>
      </c>
      <c r="D25" s="715"/>
      <c r="E25" s="715"/>
      <c r="F25" s="734">
        <v>104.71</v>
      </c>
      <c r="G25" s="734"/>
      <c r="H25" s="734"/>
      <c r="I25" s="734"/>
      <c r="J25" s="710">
        <f>'[10]9.TT'!D9</f>
        <v>103.92</v>
      </c>
      <c r="K25" s="710">
        <f>'[10]9.TT'!E9</f>
        <v>107.51</v>
      </c>
      <c r="L25" s="710">
        <f>'[10]9.TT'!F9</f>
        <v>105.88</v>
      </c>
      <c r="M25" s="710"/>
      <c r="N25" s="729"/>
      <c r="O25" s="18" t="s">
        <v>590</v>
      </c>
      <c r="P25" s="681"/>
    </row>
    <row r="26" spans="1:19">
      <c r="A26" s="271" t="s">
        <v>481</v>
      </c>
      <c r="B26" s="735"/>
      <c r="C26" s="571" t="s">
        <v>137</v>
      </c>
      <c r="D26" s="571"/>
      <c r="E26" s="571"/>
      <c r="F26" s="736">
        <v>6227.0397899999998</v>
      </c>
      <c r="G26" s="737">
        <f>'[10]11.TM'!D14/1000</f>
        <v>6919.6970991999997</v>
      </c>
      <c r="H26" s="737">
        <f>'[10]11.TM'!E14/1000</f>
        <v>58288.459825548758</v>
      </c>
      <c r="I26" s="737"/>
      <c r="J26" s="718">
        <f>'[10]11.TM'!D14/'[10]11.TM'!C14%</f>
        <v>101.8361914555875</v>
      </c>
      <c r="K26" s="718">
        <f>'[10]11.TM'!F14</f>
        <v>112.35918920155581</v>
      </c>
      <c r="L26" s="718">
        <f>'[10]11.TM'!G14</f>
        <v>109.01065660765305</v>
      </c>
      <c r="M26" s="718"/>
      <c r="N26" s="719"/>
      <c r="O26" s="19" t="s">
        <v>591</v>
      </c>
      <c r="P26" s="546"/>
      <c r="Q26" s="546"/>
      <c r="R26" s="546"/>
      <c r="S26" s="546"/>
    </row>
    <row r="27" spans="1:19">
      <c r="A27" s="738" t="s">
        <v>193</v>
      </c>
      <c r="B27" s="98" t="s">
        <v>482</v>
      </c>
      <c r="D27" s="571"/>
      <c r="E27" s="571"/>
      <c r="F27" s="718">
        <v>5047.69092</v>
      </c>
      <c r="G27" s="737">
        <f>'[10]11.TM'!D15/1000</f>
        <v>5647.0665799999997</v>
      </c>
      <c r="H27" s="737">
        <f>'[10]11.TM'!E15/1000</f>
        <v>47306.978225620602</v>
      </c>
      <c r="I27" s="737"/>
      <c r="J27" s="718">
        <f>'[10]11.TM'!D15/'[10]11.TM'!C15%</f>
        <v>102.02293319141226</v>
      </c>
      <c r="K27" s="718">
        <f>'[10]11.TM'!F15</f>
        <v>111.92992622927562</v>
      </c>
      <c r="L27" s="718">
        <f>'[10]11.TM'!G15</f>
        <v>108.10619718666926</v>
      </c>
      <c r="M27" s="718"/>
      <c r="N27" s="719"/>
      <c r="P27" s="546"/>
      <c r="Q27" s="546"/>
      <c r="R27" s="546"/>
      <c r="S27" s="546"/>
    </row>
    <row r="28" spans="1:19">
      <c r="A28" s="738" t="s">
        <v>43</v>
      </c>
      <c r="B28" s="98" t="s">
        <v>483</v>
      </c>
      <c r="C28" s="739" t="s">
        <v>484</v>
      </c>
      <c r="D28" s="571"/>
      <c r="E28" s="571"/>
      <c r="F28" s="718">
        <v>57.783290000000001</v>
      </c>
      <c r="G28" s="737">
        <f>'[10]11.TM'!D16/1000</f>
        <v>65.978999999999999</v>
      </c>
      <c r="H28" s="737">
        <f>'[10]11.TM'!E16/1000</f>
        <v>520.65778999999998</v>
      </c>
      <c r="I28" s="737"/>
      <c r="J28" s="718">
        <f>'[10]11.TM'!D16/'[10]11.TM'!C16%</f>
        <v>108.20346561371957</v>
      </c>
      <c r="K28" s="718">
        <f>'[10]11.TM'!F16</f>
        <v>125.36851014063025</v>
      </c>
      <c r="L28" s="718">
        <f>'[10]11.TM'!G16</f>
        <v>113.84532317962488</v>
      </c>
      <c r="M28" s="718"/>
      <c r="N28" s="719"/>
      <c r="P28" s="546"/>
      <c r="Q28" s="546"/>
      <c r="R28" s="546"/>
      <c r="S28" s="546"/>
    </row>
    <row r="29" spans="1:19">
      <c r="A29" s="738" t="s">
        <v>44</v>
      </c>
      <c r="B29" s="98" t="s">
        <v>483</v>
      </c>
      <c r="C29" s="739" t="s">
        <v>484</v>
      </c>
      <c r="D29" s="571"/>
      <c r="E29" s="571"/>
      <c r="F29" s="718">
        <v>495.36471</v>
      </c>
      <c r="G29" s="737">
        <f>'[10]11.TM'!D17/1000</f>
        <v>524.66305</v>
      </c>
      <c r="H29" s="737">
        <f>'[10]11.TM'!E17/1000</f>
        <v>4573.7237599999999</v>
      </c>
      <c r="I29" s="737"/>
      <c r="J29" s="718">
        <f>'[10]11.TM'!D17/'[10]11.TM'!C17%</f>
        <v>101.22905004866264</v>
      </c>
      <c r="K29" s="718">
        <f>'[10]11.TM'!F17</f>
        <v>111.32900286910231</v>
      </c>
      <c r="L29" s="718">
        <f>'[10]11.TM'!G17</f>
        <v>108.56795625344719</v>
      </c>
      <c r="M29" s="718"/>
      <c r="N29" s="719"/>
      <c r="P29" s="546"/>
      <c r="Q29" s="546"/>
      <c r="R29" s="546"/>
      <c r="S29" s="546"/>
    </row>
    <row r="30" spans="1:19">
      <c r="A30" s="738" t="s">
        <v>51</v>
      </c>
      <c r="B30" s="98" t="s">
        <v>485</v>
      </c>
      <c r="C30" s="739" t="s">
        <v>484</v>
      </c>
      <c r="D30" s="571"/>
      <c r="E30" s="571"/>
      <c r="F30" s="718">
        <v>32.679130000000001</v>
      </c>
      <c r="G30" s="737">
        <f>'[10]11.TM'!D18/1000</f>
        <v>55.40287</v>
      </c>
      <c r="H30" s="737">
        <f>'[10]11.TM'!E18/1000</f>
        <v>447.71567000000005</v>
      </c>
      <c r="I30" s="737"/>
      <c r="J30" s="718">
        <f>'[10]11.TM'!D18/'[10]11.TM'!C18%</f>
        <v>84.606506208711622</v>
      </c>
      <c r="K30" s="718">
        <f>'[10]11.TM'!F18</f>
        <v>225.07816141835849</v>
      </c>
      <c r="L30" s="718">
        <f>'[10]11.TM'!G18</f>
        <v>224.8440314699296</v>
      </c>
      <c r="M30" s="718"/>
      <c r="N30" s="719"/>
      <c r="P30" s="546"/>
      <c r="Q30" s="546"/>
      <c r="R30" s="546"/>
      <c r="S30" s="546"/>
    </row>
    <row r="31" spans="1:19">
      <c r="A31" s="738" t="s">
        <v>52</v>
      </c>
      <c r="B31" s="98" t="s">
        <v>486</v>
      </c>
      <c r="C31" s="739" t="s">
        <v>484</v>
      </c>
      <c r="D31" s="571"/>
      <c r="E31" s="571"/>
      <c r="F31" s="718">
        <v>593.52174000000002</v>
      </c>
      <c r="G31" s="737">
        <f>'[10]11.TM'!D19/1000</f>
        <v>626.58559919999993</v>
      </c>
      <c r="H31" s="737">
        <f>'[10]11.TM'!E19/1000</f>
        <v>5439.3843799281458</v>
      </c>
      <c r="I31" s="737"/>
      <c r="J31" s="718">
        <f>'[10]11.TM'!D19/'[10]11.TM'!C19%</f>
        <v>101.87039700160533</v>
      </c>
      <c r="K31" s="718">
        <f>'[10]11.TM'!F19</f>
        <v>110.92869828614262</v>
      </c>
      <c r="L31" s="718">
        <f>'[10]11.TM'!G19</f>
        <v>112.35009516782036</v>
      </c>
      <c r="M31" s="718"/>
      <c r="N31" s="719"/>
      <c r="P31" s="546"/>
      <c r="Q31" s="546"/>
      <c r="R31" s="546"/>
      <c r="S31" s="546"/>
    </row>
    <row r="32" spans="1:19" s="18" customFormat="1">
      <c r="A32" s="233" t="s">
        <v>487</v>
      </c>
      <c r="B32" s="233" t="s">
        <v>488</v>
      </c>
      <c r="C32" s="715" t="s">
        <v>137</v>
      </c>
      <c r="D32" s="715"/>
      <c r="E32" s="715"/>
      <c r="F32" s="710">
        <v>685.91727999999989</v>
      </c>
      <c r="G32" s="710"/>
      <c r="H32" s="710"/>
      <c r="I32" s="710"/>
      <c r="J32" s="710">
        <f>'[10]13.DTVT'!C10/'[10]13.DTVT'!B10%</f>
        <v>82.192652704740595</v>
      </c>
      <c r="K32" s="710">
        <f>'[10]13.DTVT'!E10</f>
        <v>99.954635258209805</v>
      </c>
      <c r="L32" s="710">
        <f>'[10]13.DTVT'!F10</f>
        <v>126.91543666616113</v>
      </c>
      <c r="M32" s="710"/>
      <c r="N32" s="729"/>
      <c r="O32" s="18" t="s">
        <v>592</v>
      </c>
      <c r="P32" s="681"/>
      <c r="Q32" s="681"/>
      <c r="R32" s="681"/>
      <c r="S32" s="681"/>
    </row>
    <row r="33" spans="1:18" s="18" customFormat="1">
      <c r="A33" s="271" t="s">
        <v>593</v>
      </c>
      <c r="B33" s="233"/>
      <c r="C33" s="715"/>
      <c r="D33" s="571"/>
      <c r="E33" s="571"/>
      <c r="F33" s="682"/>
      <c r="G33" s="682"/>
      <c r="H33" s="682"/>
      <c r="I33" s="682"/>
      <c r="J33" s="718"/>
      <c r="K33" s="718"/>
      <c r="L33" s="718"/>
      <c r="M33" s="721"/>
      <c r="N33" s="722"/>
      <c r="P33" s="546"/>
      <c r="Q33" s="546"/>
      <c r="R33" s="546"/>
    </row>
    <row r="34" spans="1:18" s="18" customFormat="1">
      <c r="A34" s="271" t="s">
        <v>509</v>
      </c>
      <c r="B34" s="233"/>
      <c r="C34" s="715" t="s">
        <v>47</v>
      </c>
      <c r="D34" s="571"/>
      <c r="E34" s="571"/>
      <c r="F34" s="682"/>
      <c r="G34" s="682"/>
      <c r="H34" s="682">
        <f>'27.VĐTTXH'!E8</f>
        <v>37344849.450000003</v>
      </c>
      <c r="I34" s="682"/>
      <c r="J34" s="718"/>
      <c r="K34" s="718"/>
      <c r="L34" s="718">
        <f>'27.VĐTTXH'!H8</f>
        <v>105.02005292386332</v>
      </c>
      <c r="M34" s="721"/>
      <c r="N34" s="722"/>
      <c r="P34" s="546"/>
      <c r="Q34" s="546"/>
      <c r="R34" s="546"/>
    </row>
    <row r="35" spans="1:18" s="18" customFormat="1">
      <c r="A35" s="735" t="s">
        <v>489</v>
      </c>
      <c r="B35" s="233"/>
      <c r="C35" s="739" t="s">
        <v>484</v>
      </c>
      <c r="D35" s="571"/>
      <c r="E35" s="571"/>
      <c r="F35" s="682"/>
      <c r="G35" s="682"/>
      <c r="H35" s="682">
        <f>SUM('27.VĐTTXH'!E10:E15)</f>
        <v>7086221.5199999996</v>
      </c>
      <c r="I35" s="682"/>
      <c r="J35" s="718"/>
      <c r="K35" s="718"/>
      <c r="L35" s="718">
        <v>101.93</v>
      </c>
      <c r="M35" s="721"/>
      <c r="N35" s="722"/>
      <c r="P35" s="546"/>
      <c r="Q35" s="546"/>
      <c r="R35" s="546"/>
    </row>
    <row r="36" spans="1:18" s="18" customFormat="1">
      <c r="A36" s="735" t="s">
        <v>490</v>
      </c>
      <c r="B36" s="233"/>
      <c r="C36" s="739" t="s">
        <v>484</v>
      </c>
      <c r="D36" s="571"/>
      <c r="E36" s="571"/>
      <c r="F36" s="682"/>
      <c r="G36" s="682"/>
      <c r="H36" s="682">
        <f>'27.VĐTTXH'!E16</f>
        <v>17696317</v>
      </c>
      <c r="I36" s="682"/>
      <c r="J36" s="718"/>
      <c r="K36" s="718"/>
      <c r="L36" s="718">
        <f>'27.VĐTTXH'!H16</f>
        <v>108.32781646856634</v>
      </c>
      <c r="M36" s="721"/>
      <c r="N36" s="722"/>
      <c r="P36" s="546"/>
      <c r="Q36" s="546"/>
      <c r="R36" s="546"/>
    </row>
    <row r="37" spans="1:18" s="18" customFormat="1">
      <c r="A37" s="735" t="s">
        <v>491</v>
      </c>
      <c r="B37" s="233"/>
      <c r="C37" s="739" t="s">
        <v>484</v>
      </c>
      <c r="D37" s="571"/>
      <c r="E37" s="571"/>
      <c r="F37" s="682"/>
      <c r="G37" s="682"/>
      <c r="H37" s="682">
        <f>'27.VĐTTXH'!E17</f>
        <v>12562310.93</v>
      </c>
      <c r="I37" s="682"/>
      <c r="J37" s="718"/>
      <c r="K37" s="718"/>
      <c r="L37" s="718">
        <f>'27.VĐTTXH'!H17</f>
        <v>102.36780270920219</v>
      </c>
      <c r="M37" s="721"/>
      <c r="N37" s="722"/>
      <c r="P37" s="546"/>
      <c r="Q37" s="546"/>
      <c r="R37" s="546"/>
    </row>
    <row r="38" spans="1:18" s="18" customFormat="1">
      <c r="A38" s="271" t="s">
        <v>616</v>
      </c>
      <c r="B38" s="233"/>
      <c r="C38" s="715" t="s">
        <v>47</v>
      </c>
      <c r="D38" s="740">
        <v>1116909</v>
      </c>
      <c r="E38" s="740">
        <v>6189274.0499999998</v>
      </c>
      <c r="F38" s="741">
        <f>'[10]21.VDTNS'!C14</f>
        <v>713081</v>
      </c>
      <c r="G38" s="741">
        <f>'[10]21.VDTNS'!D14</f>
        <v>770625</v>
      </c>
      <c r="H38" s="741">
        <f>'[10]21.VDTNS'!E14</f>
        <v>5581415.7000000002</v>
      </c>
      <c r="I38" s="741"/>
      <c r="J38" s="710">
        <f>G38/F38%</f>
        <v>108.06977047488293</v>
      </c>
      <c r="K38" s="710">
        <f>'[10]21.VDTNS'!F14</f>
        <v>68.996220820138433</v>
      </c>
      <c r="L38" s="710">
        <f>'[10]21.VDTNS'!H14</f>
        <v>90.17884254131549</v>
      </c>
      <c r="M38" s="733">
        <v>8134446.6899999995</v>
      </c>
      <c r="N38" s="742"/>
      <c r="P38" s="681"/>
      <c r="Q38" s="681"/>
      <c r="R38" s="681"/>
    </row>
    <row r="39" spans="1:18" s="18" customFormat="1">
      <c r="A39" s="89" t="s">
        <v>36</v>
      </c>
      <c r="B39" s="233"/>
      <c r="C39" s="739" t="s">
        <v>484</v>
      </c>
      <c r="D39" s="743">
        <v>556383</v>
      </c>
      <c r="E39" s="743">
        <v>2938912</v>
      </c>
      <c r="F39" s="682">
        <f>'[10]21.VDTNS'!C15</f>
        <v>471380</v>
      </c>
      <c r="G39" s="682">
        <f>'[10]21.VDTNS'!D15</f>
        <v>531467</v>
      </c>
      <c r="H39" s="682">
        <f>'[10]21.VDTNS'!E15</f>
        <v>2635738.7000000002</v>
      </c>
      <c r="I39" s="682"/>
      <c r="J39" s="718">
        <f t="shared" ref="J39:J41" si="3">G39/F39%</f>
        <v>112.74704060418345</v>
      </c>
      <c r="K39" s="718">
        <f>'[10]21.VDTNS'!F15</f>
        <v>95.521789846203063</v>
      </c>
      <c r="L39" s="718">
        <f>'[10]21.VDTNS'!H15</f>
        <v>89.684165432649905</v>
      </c>
      <c r="M39" s="717">
        <v>4686558.95</v>
      </c>
      <c r="N39" s="722"/>
      <c r="P39" s="546"/>
      <c r="Q39" s="546"/>
      <c r="R39" s="546"/>
    </row>
    <row r="40" spans="1:18" s="18" customFormat="1">
      <c r="A40" s="89" t="s">
        <v>38</v>
      </c>
      <c r="B40" s="233"/>
      <c r="C40" s="739" t="s">
        <v>484</v>
      </c>
      <c r="D40" s="743">
        <v>347517</v>
      </c>
      <c r="E40" s="743">
        <v>2335412.0499999998</v>
      </c>
      <c r="F40" s="682">
        <f>'[10]21.VDTNS'!C22</f>
        <v>189004</v>
      </c>
      <c r="G40" s="682">
        <f>'[10]21.VDTNS'!D22</f>
        <v>186158</v>
      </c>
      <c r="H40" s="682">
        <f>'[10]21.VDTNS'!E22</f>
        <v>1720747</v>
      </c>
      <c r="I40" s="682"/>
      <c r="J40" s="718">
        <f t="shared" si="3"/>
        <v>98.494211762714016</v>
      </c>
      <c r="K40" s="718">
        <f>'[10]21.VDTNS'!F22</f>
        <v>53.568026887893254</v>
      </c>
      <c r="L40" s="718">
        <f>'[10]21.VDTNS'!H22</f>
        <v>73.680659479341131</v>
      </c>
      <c r="M40" s="717">
        <v>2206535.5699999998</v>
      </c>
      <c r="N40" s="722"/>
      <c r="P40" s="546"/>
      <c r="Q40" s="546"/>
      <c r="R40" s="546"/>
    </row>
    <row r="41" spans="1:18" s="18" customFormat="1">
      <c r="A41" s="89" t="s">
        <v>39</v>
      </c>
      <c r="B41" s="716"/>
      <c r="C41" s="739" t="s">
        <v>484</v>
      </c>
      <c r="D41" s="743">
        <v>213009</v>
      </c>
      <c r="E41" s="743">
        <v>914950</v>
      </c>
      <c r="F41" s="682">
        <f>'[10]21.VDTNS'!C27</f>
        <v>52697</v>
      </c>
      <c r="G41" s="682">
        <f>'[10]21.VDTNS'!D27</f>
        <v>53000</v>
      </c>
      <c r="H41" s="682">
        <f>'[10]21.VDTNS'!E27</f>
        <v>1224930</v>
      </c>
      <c r="I41" s="682"/>
      <c r="J41" s="718">
        <f t="shared" si="3"/>
        <v>100.57498529328045</v>
      </c>
      <c r="K41" s="718">
        <f>'[10]21.VDTNS'!F27</f>
        <v>24.88157777370909</v>
      </c>
      <c r="L41" s="718">
        <f>'[10]21.VDTNS'!H27</f>
        <v>133.87944696431501</v>
      </c>
      <c r="M41" s="744">
        <v>1241352.17</v>
      </c>
      <c r="N41" s="722">
        <v>34.531393760146592</v>
      </c>
      <c r="O41" s="19" t="s">
        <v>594</v>
      </c>
      <c r="P41" s="546"/>
      <c r="Q41" s="546"/>
      <c r="R41" s="546"/>
    </row>
    <row r="42" spans="1:18" s="18" customFormat="1">
      <c r="A42" s="716" t="s">
        <v>617</v>
      </c>
      <c r="B42" s="716"/>
      <c r="C42" s="745" t="s">
        <v>47</v>
      </c>
      <c r="D42" s="715"/>
      <c r="E42" s="715"/>
      <c r="F42" s="741"/>
      <c r="G42" s="741"/>
      <c r="H42" s="741">
        <f>'[10]22.DTC'!C9</f>
        <v>3998668</v>
      </c>
      <c r="I42" s="741"/>
      <c r="J42" s="710"/>
      <c r="K42" s="710"/>
      <c r="L42" s="710"/>
      <c r="M42" s="741">
        <v>8253260</v>
      </c>
      <c r="N42" s="742">
        <f>'[10]22.DTC'!D9</f>
        <v>48.44955811400586</v>
      </c>
      <c r="O42" s="18" t="s">
        <v>595</v>
      </c>
    </row>
    <row r="43" spans="1:18" s="18" customFormat="1">
      <c r="A43" s="89" t="s">
        <v>596</v>
      </c>
      <c r="B43" s="716"/>
      <c r="C43" s="746" t="s">
        <v>47</v>
      </c>
      <c r="D43" s="715"/>
      <c r="E43" s="715"/>
      <c r="F43" s="741"/>
      <c r="G43" s="741"/>
      <c r="H43" s="682">
        <f>'[10]22.DTC'!C10</f>
        <v>1576397</v>
      </c>
      <c r="I43" s="682"/>
      <c r="J43" s="710"/>
      <c r="K43" s="710"/>
      <c r="L43" s="710"/>
      <c r="M43" s="682">
        <v>4830181</v>
      </c>
      <c r="N43" s="742">
        <f>'[10]22.DTC'!D10</f>
        <v>32.63639602739525</v>
      </c>
    </row>
    <row r="44" spans="1:18">
      <c r="A44" s="89" t="s">
        <v>597</v>
      </c>
      <c r="B44" s="98"/>
      <c r="C44" s="571" t="s">
        <v>47</v>
      </c>
      <c r="D44" s="571"/>
      <c r="E44" s="571"/>
      <c r="F44" s="682"/>
      <c r="G44" s="682"/>
      <c r="H44" s="682">
        <f>'[10]22.DTC'!C17</f>
        <v>2422271</v>
      </c>
      <c r="I44" s="682"/>
      <c r="J44" s="718"/>
      <c r="K44" s="718"/>
      <c r="L44" s="718"/>
      <c r="M44" s="744">
        <v>3423079</v>
      </c>
      <c r="N44" s="722">
        <f>'[10]22.DTC'!D17</f>
        <v>70.762930098896348</v>
      </c>
      <c r="O44" s="683" t="s">
        <v>598</v>
      </c>
    </row>
    <row r="45" spans="1:18" s="18" customFormat="1">
      <c r="A45" s="716" t="s">
        <v>618</v>
      </c>
      <c r="B45" s="716"/>
      <c r="C45" s="715"/>
      <c r="D45" s="571"/>
      <c r="E45" s="571"/>
      <c r="F45" s="682"/>
      <c r="G45" s="682"/>
      <c r="H45" s="682"/>
      <c r="I45" s="682"/>
      <c r="J45" s="718"/>
      <c r="K45" s="718"/>
      <c r="L45" s="718"/>
      <c r="M45" s="721"/>
      <c r="N45" s="722"/>
      <c r="O45" s="19" t="s">
        <v>599</v>
      </c>
    </row>
    <row r="46" spans="1:18">
      <c r="A46" s="726" t="s">
        <v>492</v>
      </c>
      <c r="B46" s="98" t="s">
        <v>493</v>
      </c>
      <c r="C46" s="720" t="s">
        <v>494</v>
      </c>
      <c r="D46" s="571">
        <v>103</v>
      </c>
      <c r="E46" s="571">
        <v>1110</v>
      </c>
      <c r="F46" s="682">
        <v>151</v>
      </c>
      <c r="G46" s="682">
        <v>103</v>
      </c>
      <c r="H46" s="682">
        <f>'[10]26.DKDN'!B9</f>
        <v>1093</v>
      </c>
      <c r="I46" s="682"/>
      <c r="J46" s="718">
        <f>G46/F46%</f>
        <v>68.211920529801318</v>
      </c>
      <c r="K46" s="718">
        <f>G46/D46%</f>
        <v>100</v>
      </c>
      <c r="L46" s="718">
        <f>'[10]26.DKDN'!E9</f>
        <v>98.468468468468473</v>
      </c>
      <c r="M46" s="682"/>
      <c r="N46" s="747"/>
    </row>
    <row r="47" spans="1:18">
      <c r="A47" s="726" t="s">
        <v>600</v>
      </c>
      <c r="B47" s="98" t="s">
        <v>493</v>
      </c>
      <c r="C47" s="720" t="s">
        <v>494</v>
      </c>
      <c r="D47" s="571">
        <v>23</v>
      </c>
      <c r="E47" s="571">
        <v>296</v>
      </c>
      <c r="F47" s="682">
        <v>23</v>
      </c>
      <c r="G47" s="682">
        <v>17</v>
      </c>
      <c r="H47" s="682">
        <f>'[10]26.DKDN'!B31</f>
        <v>288</v>
      </c>
      <c r="I47" s="682"/>
      <c r="J47" s="718">
        <f t="shared" ref="J47:J49" si="4">G47/F47%</f>
        <v>73.91304347826086</v>
      </c>
      <c r="K47" s="718">
        <f t="shared" ref="K47:K49" si="5">G47/D47%</f>
        <v>73.91304347826086</v>
      </c>
      <c r="L47" s="718">
        <f>'[10]26.DKDN'!E31</f>
        <v>97.297297297297305</v>
      </c>
      <c r="M47" s="682"/>
      <c r="N47" s="747"/>
    </row>
    <row r="48" spans="1:18">
      <c r="A48" s="726" t="s">
        <v>601</v>
      </c>
      <c r="B48" s="98" t="s">
        <v>495</v>
      </c>
      <c r="C48" s="720" t="s">
        <v>494</v>
      </c>
      <c r="D48" s="571">
        <v>21</v>
      </c>
      <c r="E48" s="571">
        <v>635</v>
      </c>
      <c r="F48" s="682">
        <v>65</v>
      </c>
      <c r="G48" s="682">
        <v>30</v>
      </c>
      <c r="H48" s="682">
        <f>'[10]26.DKDN'!B29</f>
        <v>794</v>
      </c>
      <c r="I48" s="682"/>
      <c r="J48" s="718">
        <f t="shared" si="4"/>
        <v>46.153846153846153</v>
      </c>
      <c r="K48" s="718">
        <f t="shared" si="5"/>
        <v>142.85714285714286</v>
      </c>
      <c r="L48" s="718">
        <f>'[10]26.DKDN'!E29</f>
        <v>125.03937007874016</v>
      </c>
      <c r="M48" s="682"/>
      <c r="N48" s="747"/>
    </row>
    <row r="49" spans="1:17">
      <c r="A49" s="726" t="s">
        <v>602</v>
      </c>
      <c r="B49" s="98" t="s">
        <v>493</v>
      </c>
      <c r="C49" s="720" t="s">
        <v>494</v>
      </c>
      <c r="D49" s="571">
        <v>16</v>
      </c>
      <c r="E49" s="571">
        <v>106</v>
      </c>
      <c r="F49" s="682">
        <v>29</v>
      </c>
      <c r="G49" s="682">
        <v>26</v>
      </c>
      <c r="H49" s="682">
        <f>'[10]26.DKDN'!B30</f>
        <v>144</v>
      </c>
      <c r="I49" s="682"/>
      <c r="J49" s="718">
        <f t="shared" si="4"/>
        <v>89.65517241379311</v>
      </c>
      <c r="K49" s="718">
        <f t="shared" si="5"/>
        <v>162.5</v>
      </c>
      <c r="L49" s="718">
        <f>'[10]26.DKDN'!E30</f>
        <v>135.84905660377359</v>
      </c>
      <c r="M49" s="726"/>
      <c r="N49" s="747"/>
    </row>
    <row r="50" spans="1:17">
      <c r="A50" s="716" t="s">
        <v>619</v>
      </c>
      <c r="B50" s="98"/>
      <c r="D50" s="571" t="e">
        <f>'[11]HTCT thang'!D16</f>
        <v>#REF!</v>
      </c>
      <c r="E50" s="571" t="e">
        <f>'[11]HTCT thang'!E16</f>
        <v>#REF!</v>
      </c>
      <c r="F50" s="726"/>
      <c r="G50" s="682"/>
      <c r="H50" s="682"/>
      <c r="I50" s="682"/>
      <c r="J50" s="718"/>
      <c r="K50" s="718"/>
      <c r="L50" s="727"/>
      <c r="M50" s="748"/>
      <c r="N50" s="722"/>
      <c r="O50" s="19" t="s">
        <v>603</v>
      </c>
    </row>
    <row r="51" spans="1:17">
      <c r="A51" s="749" t="s">
        <v>604</v>
      </c>
      <c r="B51" s="98"/>
      <c r="D51" s="571"/>
      <c r="E51" s="571"/>
      <c r="F51" s="682"/>
      <c r="G51" s="682"/>
      <c r="H51" s="682"/>
      <c r="I51" s="682"/>
      <c r="J51" s="718"/>
      <c r="K51" s="718"/>
      <c r="L51" s="727"/>
      <c r="M51" s="748"/>
      <c r="N51" s="722"/>
    </row>
    <row r="52" spans="1:17">
      <c r="A52" s="726" t="s">
        <v>496</v>
      </c>
      <c r="B52" s="98"/>
      <c r="C52" s="571" t="s">
        <v>497</v>
      </c>
      <c r="D52" s="571">
        <v>4</v>
      </c>
      <c r="E52" s="571">
        <v>18</v>
      </c>
      <c r="F52" s="682">
        <v>18</v>
      </c>
      <c r="G52" s="682">
        <v>20</v>
      </c>
      <c r="H52" s="682">
        <f>'[10]25.Thuhut'!B10</f>
        <v>20</v>
      </c>
      <c r="I52" s="682"/>
      <c r="J52" s="718">
        <f>G52/F52%</f>
        <v>111.11111111111111</v>
      </c>
      <c r="K52" s="718">
        <f>G52/D52%</f>
        <v>500</v>
      </c>
      <c r="L52" s="727">
        <f>'[10]25.Thuhut'!F10</f>
        <v>90.909090909090907</v>
      </c>
      <c r="M52" s="748"/>
      <c r="N52" s="722"/>
      <c r="P52" s="547"/>
      <c r="Q52" s="548"/>
    </row>
    <row r="53" spans="1:17">
      <c r="A53" s="726" t="s">
        <v>498</v>
      </c>
      <c r="B53" s="749"/>
      <c r="C53" s="571" t="s">
        <v>137</v>
      </c>
      <c r="D53" s="272">
        <v>8039.0050000000001</v>
      </c>
      <c r="E53" s="571">
        <v>20249.958153</v>
      </c>
      <c r="F53" s="682">
        <v>100</v>
      </c>
      <c r="G53" s="682">
        <v>1038.6500000000001</v>
      </c>
      <c r="H53" s="682">
        <f>'[10]25.Thuhut'!D10</f>
        <v>4640.18</v>
      </c>
      <c r="I53" s="682"/>
      <c r="J53" s="718">
        <f>G53/F53%</f>
        <v>1038.6500000000001</v>
      </c>
      <c r="K53" s="718"/>
      <c r="L53" s="727">
        <f>'[10]25.Thuhut'!H10</f>
        <v>22.914516489075137</v>
      </c>
      <c r="M53" s="748">
        <v>5500</v>
      </c>
      <c r="N53" s="722">
        <f>H53/M53%</f>
        <v>84.36690909090909</v>
      </c>
    </row>
    <row r="54" spans="1:17">
      <c r="A54" s="98" t="s">
        <v>605</v>
      </c>
      <c r="B54" s="98" t="s">
        <v>499</v>
      </c>
      <c r="D54" s="571" t="e">
        <f>'[11]HTCT thang'!D23</f>
        <v>#REF!</v>
      </c>
      <c r="E54" s="571"/>
      <c r="F54" s="682"/>
      <c r="G54" s="682"/>
      <c r="H54" s="682"/>
      <c r="I54" s="682"/>
      <c r="J54" s="718"/>
      <c r="K54" s="718"/>
      <c r="L54" s="727"/>
      <c r="M54" s="748"/>
      <c r="N54" s="722"/>
    </row>
    <row r="55" spans="1:17">
      <c r="A55" s="726" t="s">
        <v>496</v>
      </c>
      <c r="B55" s="98"/>
      <c r="C55" s="571" t="s">
        <v>497</v>
      </c>
      <c r="D55" s="571">
        <v>8</v>
      </c>
      <c r="E55" s="571">
        <v>51</v>
      </c>
      <c r="F55" s="682">
        <v>53</v>
      </c>
      <c r="G55" s="682">
        <v>58</v>
      </c>
      <c r="H55" s="682">
        <f>'[10]25.Thuhut'!B15</f>
        <v>58</v>
      </c>
      <c r="I55" s="682"/>
      <c r="J55" s="718">
        <f>G55/F55%</f>
        <v>109.43396226415094</v>
      </c>
      <c r="K55" s="718">
        <f>G55/D55%</f>
        <v>725</v>
      </c>
      <c r="L55" s="727">
        <f>'[10]25.Thuhut'!F15</f>
        <v>98.305084745762713</v>
      </c>
      <c r="M55" s="748"/>
      <c r="N55" s="722"/>
    </row>
    <row r="56" spans="1:17">
      <c r="A56" s="726" t="s">
        <v>498</v>
      </c>
      <c r="B56" s="749"/>
      <c r="C56" s="571" t="s">
        <v>500</v>
      </c>
      <c r="D56" s="272">
        <v>22.798126999999937</v>
      </c>
      <c r="E56" s="571">
        <v>491.06827115999999</v>
      </c>
      <c r="F56" s="682">
        <v>24.900000000000034</v>
      </c>
      <c r="G56" s="682">
        <v>9.8111240000000066</v>
      </c>
      <c r="H56" s="682">
        <f>'[10]25.Thuhut'!D15</f>
        <v>507.94088200000004</v>
      </c>
      <c r="I56" s="682"/>
      <c r="J56" s="718">
        <f>G56/F56%</f>
        <v>39.402104417670657</v>
      </c>
      <c r="K56" s="718"/>
      <c r="L56" s="727">
        <f>'[10]25.Thuhut'!H15</f>
        <v>103.43589920809659</v>
      </c>
      <c r="M56" s="748">
        <v>400</v>
      </c>
      <c r="N56" s="722">
        <f>H56/M56%</f>
        <v>126.98522050000001</v>
      </c>
    </row>
    <row r="57" spans="1:17" s="18" customFormat="1">
      <c r="A57" s="18" t="s">
        <v>620</v>
      </c>
      <c r="B57" s="716" t="s">
        <v>501</v>
      </c>
      <c r="C57" s="715" t="s">
        <v>47</v>
      </c>
      <c r="D57" s="715">
        <v>1125185.1506189997</v>
      </c>
      <c r="E57" s="715">
        <v>18191726.340424001</v>
      </c>
      <c r="F57" s="741">
        <v>2774918.3831999996</v>
      </c>
      <c r="G57" s="741">
        <v>1174577.1195569995</v>
      </c>
      <c r="H57" s="741">
        <f>'[10]15.ThuNS'!B11</f>
        <v>19950590.664829001</v>
      </c>
      <c r="I57" s="741"/>
      <c r="J57" s="710">
        <f>G57/F57%</f>
        <v>42.328348345960812</v>
      </c>
      <c r="K57" s="710">
        <f>G57/D57%</f>
        <v>104.38967479359532</v>
      </c>
      <c r="L57" s="728">
        <f>'[10]15.ThuNS'!C11</f>
        <v>109.66848495569445</v>
      </c>
      <c r="M57" s="750">
        <v>31765000</v>
      </c>
      <c r="N57" s="742">
        <f>H57/M57%</f>
        <v>62.806833511188415</v>
      </c>
      <c r="O57" s="18" t="s">
        <v>606</v>
      </c>
      <c r="P57" s="684"/>
    </row>
    <row r="58" spans="1:17" s="18" customFormat="1">
      <c r="A58" s="18" t="s">
        <v>621</v>
      </c>
      <c r="B58" s="716" t="s">
        <v>502</v>
      </c>
      <c r="C58" s="715" t="s">
        <v>47</v>
      </c>
      <c r="D58" s="715">
        <v>1712238.1189090004</v>
      </c>
      <c r="E58" s="715">
        <v>18049571.800346002</v>
      </c>
      <c r="F58" s="741">
        <v>1900016.1670850003</v>
      </c>
      <c r="G58" s="741">
        <v>1431618.1221910007</v>
      </c>
      <c r="H58" s="741">
        <f>'[10]16.ChiNS'!B11</f>
        <v>16987532.841709003</v>
      </c>
      <c r="I58" s="741"/>
      <c r="J58" s="710">
        <f>G58/F58%</f>
        <v>75.347681087755447</v>
      </c>
      <c r="K58" s="710">
        <f>G58/D58%</f>
        <v>83.610924577663042</v>
      </c>
      <c r="L58" s="728">
        <f>'[10]16.ChiNS'!C11</f>
        <v>94.115988066727212</v>
      </c>
      <c r="M58" s="750">
        <v>21398107</v>
      </c>
      <c r="N58" s="742">
        <f>H58/M58%</f>
        <v>79.388017088189173</v>
      </c>
      <c r="O58" s="18" t="s">
        <v>607</v>
      </c>
      <c r="P58" s="684"/>
    </row>
    <row r="59" spans="1:17" s="18" customFormat="1">
      <c r="A59" s="18" t="s">
        <v>622</v>
      </c>
      <c r="B59" s="751"/>
      <c r="C59" s="752"/>
      <c r="D59" s="715" t="e">
        <f>'[11]HTCT thang'!D95</f>
        <v>#REF!</v>
      </c>
      <c r="E59" s="715" t="e">
        <f>'[11]HTCT thang'!E95</f>
        <v>#REF!</v>
      </c>
      <c r="F59" s="741"/>
      <c r="G59" s="741"/>
      <c r="H59" s="741"/>
      <c r="I59" s="741"/>
      <c r="J59" s="710"/>
      <c r="K59" s="710"/>
      <c r="L59" s="710"/>
      <c r="M59" s="753"/>
      <c r="N59" s="742"/>
      <c r="O59" s="18" t="s">
        <v>608</v>
      </c>
    </row>
    <row r="60" spans="1:17" ht="31.5">
      <c r="A60" s="726" t="s">
        <v>503</v>
      </c>
      <c r="B60" s="98" t="s">
        <v>504</v>
      </c>
      <c r="C60" s="571" t="s">
        <v>137</v>
      </c>
      <c r="D60" s="571" t="e">
        <f>'[11]HTCT thang'!D96</f>
        <v>#REF!</v>
      </c>
      <c r="E60" s="571" t="str">
        <f>'[11]HTCT thang'!E96</f>
        <v>126.220</v>
      </c>
      <c r="F60" s="682">
        <f>'[10]17.NH'!C9</f>
        <v>126238</v>
      </c>
      <c r="G60" s="682">
        <f>'25.NHNN'!D5</f>
        <v>130200</v>
      </c>
      <c r="H60" s="682"/>
      <c r="I60" s="682"/>
      <c r="J60" s="718">
        <v>0</v>
      </c>
      <c r="K60" s="718">
        <v>0</v>
      </c>
      <c r="L60" s="718">
        <f>'25.NHNN'!E5</f>
        <v>103.153224528601</v>
      </c>
      <c r="M60" s="682"/>
      <c r="N60" s="722"/>
    </row>
    <row r="61" spans="1:17" ht="31.5">
      <c r="A61" s="723" t="s">
        <v>505</v>
      </c>
      <c r="B61" s="735" t="s">
        <v>506</v>
      </c>
      <c r="C61" s="571" t="s">
        <v>137</v>
      </c>
      <c r="D61" s="571" t="e">
        <f>'[11]HTCT thang'!D106</f>
        <v>#REF!</v>
      </c>
      <c r="E61" s="571" t="str">
        <f>'[11]HTCT thang'!E106</f>
        <v>128.162</v>
      </c>
      <c r="F61" s="682">
        <f>'[10]17.NH'!C19</f>
        <v>134602</v>
      </c>
      <c r="G61" s="682">
        <f>'25.NHNN'!D16</f>
        <v>136500</v>
      </c>
      <c r="H61" s="682"/>
      <c r="I61" s="682"/>
      <c r="J61" s="718">
        <v>0</v>
      </c>
      <c r="K61" s="718">
        <v>0</v>
      </c>
      <c r="L61" s="718">
        <f>'25.NHNN'!E15</f>
        <v>106.50582856072783</v>
      </c>
      <c r="M61" s="682"/>
      <c r="N61" s="722"/>
    </row>
    <row r="62" spans="1:17" s="18" customFormat="1">
      <c r="A62" s="754" t="s">
        <v>609</v>
      </c>
      <c r="C62" s="715" t="s">
        <v>479</v>
      </c>
      <c r="D62" s="571" t="e">
        <f>'[11]HTCT thang'!D121</f>
        <v>#REF!</v>
      </c>
      <c r="E62" s="571" t="str">
        <f>'[11]HTCT thang'!E121</f>
        <v>0,68</v>
      </c>
      <c r="F62" s="721">
        <f>'[10]17.NH'!C34</f>
        <v>1.06</v>
      </c>
      <c r="G62" s="721"/>
      <c r="H62" s="721"/>
      <c r="I62" s="721"/>
      <c r="J62" s="718">
        <v>0</v>
      </c>
      <c r="K62" s="718">
        <v>0</v>
      </c>
      <c r="L62" s="718">
        <f>'25.NHNN'!D30</f>
        <v>1.06</v>
      </c>
      <c r="M62" s="682"/>
      <c r="N62" s="722"/>
    </row>
    <row r="63" spans="1:17" s="18" customFormat="1">
      <c r="A63" s="18" t="s">
        <v>623</v>
      </c>
      <c r="B63" s="716"/>
      <c r="C63" s="715" t="s">
        <v>500</v>
      </c>
      <c r="D63" s="740">
        <v>1998088108.7030997</v>
      </c>
      <c r="E63" s="740">
        <v>11590723078.708202</v>
      </c>
      <c r="F63" s="741">
        <v>1377.6655865028997</v>
      </c>
      <c r="G63" s="741">
        <v>1550.0485694567001</v>
      </c>
      <c r="H63" s="741">
        <f>'[10]20.XK'!C7/1000000</f>
        <v>13049.314293586598</v>
      </c>
      <c r="I63" s="741"/>
      <c r="J63" s="710">
        <f>G63/F63%</f>
        <v>112.51268701509642</v>
      </c>
      <c r="K63" s="710">
        <f>G63/D63%</f>
        <v>7.7576587474052441E-5</v>
      </c>
      <c r="L63" s="710">
        <f>'[10]20.XK'!D7</f>
        <v>112.5841261582531</v>
      </c>
      <c r="M63" s="741"/>
      <c r="N63" s="742"/>
      <c r="O63" s="18" t="s">
        <v>610</v>
      </c>
    </row>
    <row r="64" spans="1:17" s="18" customFormat="1">
      <c r="A64" s="18" t="s">
        <v>624</v>
      </c>
      <c r="B64" s="716"/>
      <c r="C64" s="715" t="s">
        <v>500</v>
      </c>
      <c r="D64" s="740">
        <v>1661356271.2316003</v>
      </c>
      <c r="E64" s="740">
        <v>10722902909.255217</v>
      </c>
      <c r="F64" s="741">
        <v>1186.1460833629001</v>
      </c>
      <c r="G64" s="741">
        <v>1623.5241857695</v>
      </c>
      <c r="H64" s="741">
        <f>'[10]19.NK'!C8/1000000</f>
        <v>13550.851810858199</v>
      </c>
      <c r="I64" s="741"/>
      <c r="J64" s="710">
        <f>G64/F64%</f>
        <v>136.87388160205091</v>
      </c>
      <c r="K64" s="710">
        <f>G64/D64%</f>
        <v>9.7722819234067449E-5</v>
      </c>
      <c r="L64" s="710">
        <f>'[10]19.NK'!D8</f>
        <v>126.37297871234203</v>
      </c>
      <c r="M64" s="741"/>
      <c r="N64" s="742"/>
      <c r="O64" s="18" t="s">
        <v>611</v>
      </c>
    </row>
    <row r="65" spans="1:15" s="18" customFormat="1" ht="31.5">
      <c r="A65" s="716" t="s">
        <v>625</v>
      </c>
      <c r="B65" s="716" t="s">
        <v>507</v>
      </c>
      <c r="C65" s="755" t="s">
        <v>479</v>
      </c>
      <c r="D65" s="756"/>
      <c r="E65" s="756"/>
      <c r="F65" s="757"/>
      <c r="G65" s="757"/>
      <c r="H65" s="758"/>
      <c r="I65" s="758"/>
      <c r="J65" s="710">
        <f>'[10]18.CPI'!F11</f>
        <v>100.4487</v>
      </c>
      <c r="K65" s="710">
        <f>'[10]18.CPI'!D11</f>
        <v>102.9294</v>
      </c>
      <c r="L65" s="710">
        <f>'[10]18.CPI'!G11</f>
        <v>102.6564</v>
      </c>
      <c r="M65" s="742"/>
      <c r="N65" s="742"/>
      <c r="O65" s="18" t="s">
        <v>612</v>
      </c>
    </row>
    <row r="67" spans="1:15">
      <c r="F67" s="685"/>
    </row>
    <row r="68" spans="1:15">
      <c r="F68" s="685"/>
      <c r="G68" s="685"/>
    </row>
  </sheetData>
  <mergeCells count="11">
    <mergeCell ref="A1:L1"/>
    <mergeCell ref="A2:L2"/>
    <mergeCell ref="N3:N4"/>
    <mergeCell ref="A3:A4"/>
    <mergeCell ref="B3:B4"/>
    <mergeCell ref="C3:C4"/>
    <mergeCell ref="D3:E3"/>
    <mergeCell ref="F3:H3"/>
    <mergeCell ref="J3:K3"/>
    <mergeCell ref="L3:L4"/>
    <mergeCell ref="M3:M4"/>
  </mergeCells>
  <pageMargins left="0.49" right="0.46" top="0.38" bottom="0.44" header="0.3" footer="0.3"/>
  <pageSetup paperSize="9" scale="68" fitToHeight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28"/>
  <sheetViews>
    <sheetView workbookViewId="0">
      <selection sqref="A1:G1"/>
    </sheetView>
  </sheetViews>
  <sheetFormatPr defaultColWidth="8.25" defaultRowHeight="15.75"/>
  <cols>
    <col min="1" max="1" width="27.875" style="25" bestFit="1" customWidth="1"/>
    <col min="2" max="2" width="12" style="25" customWidth="1"/>
    <col min="3" max="3" width="11.625" style="25" bestFit="1" customWidth="1"/>
    <col min="4" max="4" width="12.25" style="25" customWidth="1"/>
    <col min="5" max="5" width="12.875" style="25" customWidth="1"/>
    <col min="6" max="7" width="11.5" style="25" customWidth="1"/>
    <col min="8" max="8" width="8.875" style="25" bestFit="1" customWidth="1"/>
    <col min="9" max="16384" width="8.25" style="25"/>
  </cols>
  <sheetData>
    <row r="1" spans="1:8" ht="20.100000000000001" customHeight="1">
      <c r="A1" s="815" t="s">
        <v>647</v>
      </c>
      <c r="B1" s="815"/>
      <c r="C1" s="815"/>
      <c r="D1" s="815"/>
      <c r="E1" s="815"/>
      <c r="F1" s="815"/>
      <c r="G1" s="815"/>
    </row>
    <row r="2" spans="1:8" ht="20.100000000000001" customHeight="1">
      <c r="A2" s="815" t="s">
        <v>352</v>
      </c>
      <c r="B2" s="815"/>
      <c r="C2" s="815"/>
      <c r="D2" s="815"/>
      <c r="E2" s="815"/>
      <c r="F2" s="815"/>
      <c r="G2" s="815"/>
    </row>
    <row r="3" spans="1:8" ht="15" customHeight="1">
      <c r="A3" s="24"/>
    </row>
    <row r="4" spans="1:8" ht="15" customHeight="1">
      <c r="A4" s="119"/>
      <c r="E4" s="107" t="s">
        <v>45</v>
      </c>
    </row>
    <row r="5" spans="1:8" s="1" customFormat="1" ht="20.100000000000001" customHeight="1">
      <c r="A5" s="765"/>
      <c r="B5" s="766" t="s">
        <v>2</v>
      </c>
      <c r="C5" s="766" t="s">
        <v>2</v>
      </c>
      <c r="D5" s="766" t="s">
        <v>8</v>
      </c>
      <c r="E5" s="862" t="s">
        <v>80</v>
      </c>
      <c r="F5" s="862"/>
      <c r="G5" s="862"/>
    </row>
    <row r="6" spans="1:8" s="1" customFormat="1" ht="20.100000000000001" customHeight="1">
      <c r="A6" s="56"/>
      <c r="B6" s="47" t="s">
        <v>30</v>
      </c>
      <c r="C6" s="47" t="s">
        <v>549</v>
      </c>
      <c r="D6" s="47" t="s">
        <v>549</v>
      </c>
      <c r="E6" s="47" t="s">
        <v>29</v>
      </c>
      <c r="F6" s="47" t="s">
        <v>16</v>
      </c>
      <c r="G6" s="47" t="s">
        <v>551</v>
      </c>
    </row>
    <row r="7" spans="1:8" s="1" customFormat="1" ht="20.100000000000001" customHeight="1">
      <c r="A7" s="56"/>
      <c r="B7" s="11" t="s">
        <v>301</v>
      </c>
      <c r="C7" s="11" t="s">
        <v>301</v>
      </c>
      <c r="D7" s="11" t="s">
        <v>301</v>
      </c>
      <c r="E7" s="11" t="s">
        <v>301</v>
      </c>
      <c r="F7" s="11" t="s">
        <v>301</v>
      </c>
      <c r="G7" s="11" t="s">
        <v>301</v>
      </c>
    </row>
    <row r="8" spans="1:8" ht="24.95" customHeight="1">
      <c r="A8" s="22" t="s">
        <v>1</v>
      </c>
      <c r="B8" s="214">
        <v>1973984.7850672002</v>
      </c>
      <c r="C8" s="214">
        <v>2084520.1010000003</v>
      </c>
      <c r="D8" s="214">
        <v>2098003.98</v>
      </c>
      <c r="E8" s="216">
        <v>133.85002438823207</v>
      </c>
      <c r="F8" s="216">
        <v>129.71188522065984</v>
      </c>
      <c r="G8" s="216">
        <v>118.5941098811997</v>
      </c>
      <c r="H8" s="152"/>
    </row>
    <row r="9" spans="1:8" ht="24.95" customHeight="1">
      <c r="A9" s="218" t="s">
        <v>196</v>
      </c>
      <c r="B9" s="214">
        <v>0</v>
      </c>
      <c r="C9" s="214">
        <v>0</v>
      </c>
      <c r="D9" s="214">
        <v>0</v>
      </c>
      <c r="E9" s="214"/>
      <c r="F9" s="214"/>
      <c r="G9" s="214"/>
      <c r="H9" s="152"/>
    </row>
    <row r="10" spans="1:8" ht="24.95" customHeight="1">
      <c r="A10" s="219" t="s">
        <v>197</v>
      </c>
      <c r="B10" s="214">
        <v>388701.57841239998</v>
      </c>
      <c r="C10" s="214">
        <v>379577.84100000007</v>
      </c>
      <c r="D10" s="214">
        <v>344735.36</v>
      </c>
      <c r="E10" s="216">
        <v>174.60036798279626</v>
      </c>
      <c r="F10" s="216">
        <v>160.16764569675166</v>
      </c>
      <c r="G10" s="216">
        <v>148.70773230430379</v>
      </c>
      <c r="H10" s="152"/>
    </row>
    <row r="11" spans="1:8" ht="24.95" customHeight="1">
      <c r="A11" s="208" t="s">
        <v>19</v>
      </c>
      <c r="B11" s="215">
        <v>388251.52557240002</v>
      </c>
      <c r="C11" s="215">
        <v>379142.30099999998</v>
      </c>
      <c r="D11" s="215">
        <v>344351.43000000005</v>
      </c>
      <c r="E11" s="217">
        <v>175.17952093128622</v>
      </c>
      <c r="F11" s="217">
        <v>160.75639693847739</v>
      </c>
      <c r="G11" s="217">
        <v>149.13206647145827</v>
      </c>
      <c r="H11" s="152"/>
    </row>
    <row r="12" spans="1:8" ht="24.95" customHeight="1">
      <c r="A12" s="208" t="s">
        <v>195</v>
      </c>
      <c r="B12" s="215">
        <v>450.05284000000006</v>
      </c>
      <c r="C12" s="215">
        <v>435.53999999999996</v>
      </c>
      <c r="D12" s="215">
        <v>383.92999999999995</v>
      </c>
      <c r="E12" s="217">
        <v>45.326419371814211</v>
      </c>
      <c r="F12" s="217">
        <v>38.243119430071772</v>
      </c>
      <c r="G12" s="217">
        <v>41.865490476376578</v>
      </c>
      <c r="H12" s="152"/>
    </row>
    <row r="13" spans="1:8" ht="24.95" customHeight="1">
      <c r="A13" s="219" t="s">
        <v>198</v>
      </c>
      <c r="B13" s="214">
        <v>1409958.1201648</v>
      </c>
      <c r="C13" s="214">
        <v>1480239.5</v>
      </c>
      <c r="D13" s="214">
        <v>1511800.77</v>
      </c>
      <c r="E13" s="216">
        <v>125.01081546676866</v>
      </c>
      <c r="F13" s="216">
        <v>118.95242243646999</v>
      </c>
      <c r="G13" s="216">
        <v>108.61471106915951</v>
      </c>
      <c r="H13" s="152"/>
    </row>
    <row r="14" spans="1:8" ht="24.95" customHeight="1">
      <c r="A14" s="208" t="s">
        <v>19</v>
      </c>
      <c r="B14" s="215">
        <v>976286.93824379996</v>
      </c>
      <c r="C14" s="215">
        <v>1006267.54</v>
      </c>
      <c r="D14" s="215">
        <v>1085547.01</v>
      </c>
      <c r="E14" s="217">
        <v>122.41931006052889</v>
      </c>
      <c r="F14" s="217">
        <v>117.3716917370531</v>
      </c>
      <c r="G14" s="217">
        <v>112.29251861563392</v>
      </c>
      <c r="H14" s="152"/>
    </row>
    <row r="15" spans="1:8" ht="24.95" customHeight="1">
      <c r="A15" s="208" t="s">
        <v>195</v>
      </c>
      <c r="B15" s="215">
        <v>433671.18192100001</v>
      </c>
      <c r="C15" s="215">
        <v>473971.95999999996</v>
      </c>
      <c r="D15" s="215">
        <v>426253.76</v>
      </c>
      <c r="E15" s="217">
        <v>131.26647236601093</v>
      </c>
      <c r="F15" s="217">
        <v>122.4537058805635</v>
      </c>
      <c r="G15" s="217">
        <v>100.25263017223087</v>
      </c>
      <c r="H15" s="152"/>
    </row>
    <row r="16" spans="1:8" s="24" customFormat="1" ht="24.95" customHeight="1">
      <c r="A16" s="219" t="s">
        <v>199</v>
      </c>
      <c r="B16" s="212">
        <v>116200.38369799999</v>
      </c>
      <c r="C16" s="212">
        <v>146560.69</v>
      </c>
      <c r="D16" s="212">
        <v>139214.01</v>
      </c>
      <c r="E16" s="213">
        <v>146.30822301146378</v>
      </c>
      <c r="F16" s="213">
        <v>185.12789767542532</v>
      </c>
      <c r="G16" s="213">
        <v>143.79817047175823</v>
      </c>
    </row>
    <row r="17" spans="1:7" s="24" customFormat="1" ht="24.95" customHeight="1">
      <c r="A17" s="783" t="s">
        <v>351</v>
      </c>
      <c r="B17" s="212">
        <v>59124.702792000004</v>
      </c>
      <c r="C17" s="212">
        <v>78142.070000000007</v>
      </c>
      <c r="D17" s="213">
        <v>102253.84</v>
      </c>
      <c r="E17" s="213">
        <v>131.79987235855185</v>
      </c>
      <c r="F17" s="24">
        <v>168.09350353432927</v>
      </c>
      <c r="G17" s="24">
        <v>210.67398164835788</v>
      </c>
    </row>
    <row r="18" spans="1:7" ht="20.100000000000001" customHeight="1">
      <c r="A18" s="208"/>
      <c r="B18" s="209"/>
      <c r="C18" s="209"/>
      <c r="D18" s="211"/>
      <c r="E18" s="211"/>
    </row>
    <row r="19" spans="1:7" ht="20.100000000000001" customHeight="1">
      <c r="A19" s="208"/>
      <c r="B19" s="209"/>
      <c r="C19" s="209"/>
      <c r="D19" s="211"/>
      <c r="E19" s="211"/>
    </row>
    <row r="20" spans="1:7" ht="20.100000000000001" customHeight="1">
      <c r="A20" s="208"/>
      <c r="B20" s="209"/>
      <c r="C20" s="209"/>
      <c r="D20" s="211"/>
      <c r="E20" s="211"/>
    </row>
    <row r="21" spans="1:7" ht="20.100000000000001" customHeight="1">
      <c r="A21" s="208"/>
      <c r="B21" s="209"/>
      <c r="C21" s="209"/>
      <c r="D21" s="211"/>
      <c r="E21" s="211"/>
    </row>
    <row r="22" spans="1:7" s="24" customFormat="1" ht="20.100000000000001" customHeight="1">
      <c r="A22" s="131"/>
      <c r="B22" s="212"/>
      <c r="C22" s="212"/>
      <c r="D22" s="213"/>
      <c r="E22" s="213"/>
    </row>
    <row r="23" spans="1:7" ht="20.100000000000001" customHeight="1">
      <c r="A23" s="208"/>
      <c r="B23" s="209"/>
      <c r="C23" s="209"/>
      <c r="D23" s="211"/>
      <c r="E23" s="211"/>
    </row>
    <row r="24" spans="1:7" ht="20.100000000000001" customHeight="1">
      <c r="A24" s="208"/>
      <c r="B24" s="209"/>
      <c r="C24" s="209"/>
      <c r="D24" s="211"/>
      <c r="E24" s="211"/>
    </row>
    <row r="25" spans="1:7" ht="20.100000000000001" customHeight="1">
      <c r="A25" s="208"/>
      <c r="B25" s="209"/>
      <c r="C25" s="209"/>
      <c r="D25" s="211"/>
      <c r="E25" s="211"/>
    </row>
    <row r="26" spans="1:7" ht="20.100000000000001" customHeight="1">
      <c r="A26" s="208"/>
      <c r="B26" s="209"/>
      <c r="C26" s="209"/>
      <c r="D26" s="211"/>
      <c r="E26" s="211"/>
    </row>
    <row r="27" spans="1:7" ht="20.100000000000001" customHeight="1">
      <c r="A27" s="208"/>
      <c r="B27" s="209"/>
      <c r="C27" s="209"/>
      <c r="D27" s="211"/>
      <c r="E27" s="211"/>
    </row>
    <row r="28" spans="1:7" ht="20.100000000000001" customHeight="1"/>
  </sheetData>
  <mergeCells count="3">
    <mergeCell ref="A1:G1"/>
    <mergeCell ref="A2:G2"/>
    <mergeCell ref="E5:G5"/>
  </mergeCells>
  <pageMargins left="1.1811023622047245" right="0.78740157480314965" top="0.78740157480314965" bottom="0.78740157480314965" header="0" footer="0"/>
  <pageSetup paperSize="9" scale="93" fitToHeight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171"/>
  <sheetViews>
    <sheetView workbookViewId="0">
      <selection activeCell="H5" sqref="H5"/>
    </sheetView>
  </sheetViews>
  <sheetFormatPr defaultColWidth="7.875" defaultRowHeight="15.75"/>
  <cols>
    <col min="1" max="1" width="1.5" style="121" customWidth="1"/>
    <col min="2" max="2" width="28.625" style="121" customWidth="1"/>
    <col min="3" max="3" width="8.625" style="121" bestFit="1" customWidth="1"/>
    <col min="4" max="4" width="12.875" style="121" customWidth="1"/>
    <col min="5" max="5" width="12.625" style="121" customWidth="1"/>
    <col min="6" max="6" width="11.625" style="121" customWidth="1"/>
    <col min="7" max="7" width="12.625" style="121" customWidth="1"/>
    <col min="8" max="9" width="7.875" style="121"/>
    <col min="10" max="12" width="10.625" style="158" customWidth="1"/>
    <col min="13" max="16384" width="7.875" style="121"/>
  </cols>
  <sheetData>
    <row r="1" spans="1:13" ht="26.25" customHeight="1">
      <c r="A1" s="278"/>
      <c r="B1" s="868" t="s">
        <v>648</v>
      </c>
      <c r="C1" s="868"/>
      <c r="D1" s="869"/>
      <c r="E1" s="869"/>
      <c r="F1" s="869"/>
      <c r="G1" s="869"/>
    </row>
    <row r="2" spans="1:13" ht="15" customHeight="1">
      <c r="A2" s="122"/>
      <c r="B2" s="123"/>
      <c r="C2" s="123"/>
      <c r="D2" s="123"/>
      <c r="E2" s="123"/>
      <c r="F2" s="123"/>
      <c r="G2" s="123"/>
    </row>
    <row r="3" spans="1:13" ht="15" customHeight="1">
      <c r="A3" s="124"/>
      <c r="B3" s="125"/>
      <c r="C3" s="125"/>
      <c r="D3" s="125"/>
      <c r="E3" s="125"/>
      <c r="F3" s="125"/>
      <c r="G3" s="126"/>
    </row>
    <row r="4" spans="1:13" s="231" customFormat="1" ht="63">
      <c r="A4" s="370"/>
      <c r="B4" s="62"/>
      <c r="C4" s="306" t="s">
        <v>558</v>
      </c>
      <c r="D4" s="306" t="s">
        <v>559</v>
      </c>
      <c r="E4" s="306" t="s">
        <v>564</v>
      </c>
      <c r="F4" s="306" t="s">
        <v>561</v>
      </c>
      <c r="G4" s="306" t="s">
        <v>565</v>
      </c>
      <c r="K4" s="371"/>
    </row>
    <row r="5" spans="1:13" ht="20.100000000000001" customHeight="1">
      <c r="A5" s="127"/>
      <c r="B5" s="277" t="s">
        <v>17</v>
      </c>
      <c r="C5" s="128"/>
      <c r="D5" s="128"/>
      <c r="E5" s="129"/>
      <c r="F5" s="129"/>
      <c r="G5" s="130"/>
    </row>
    <row r="6" spans="1:13" ht="24.95" customHeight="1">
      <c r="A6" s="277"/>
      <c r="B6" s="131" t="s">
        <v>31</v>
      </c>
      <c r="C6" s="283">
        <v>2731.9572544151965</v>
      </c>
      <c r="D6" s="283">
        <v>2463.4457579229429</v>
      </c>
      <c r="E6" s="283">
        <v>30687.237413304862</v>
      </c>
      <c r="F6" s="281">
        <v>132.85741205346366</v>
      </c>
      <c r="G6" s="281">
        <v>159.80369758751499</v>
      </c>
      <c r="J6" s="108"/>
      <c r="K6" s="253"/>
      <c r="L6" s="253"/>
    </row>
    <row r="7" spans="1:13" ht="24.95" customHeight="1">
      <c r="A7" s="132"/>
      <c r="B7" s="208" t="s">
        <v>19</v>
      </c>
      <c r="C7" s="284">
        <v>2705.8031552751963</v>
      </c>
      <c r="D7" s="284">
        <v>2438.5732096408028</v>
      </c>
      <c r="E7" s="666">
        <v>30502.357895675552</v>
      </c>
      <c r="F7" s="289">
        <v>133.75634008504159</v>
      </c>
      <c r="G7" s="289">
        <v>162.1083459874238</v>
      </c>
      <c r="I7" s="158"/>
      <c r="J7" s="157"/>
      <c r="K7" s="157"/>
      <c r="L7" s="292"/>
      <c r="M7" s="161"/>
    </row>
    <row r="8" spans="1:13" ht="24.95" customHeight="1">
      <c r="A8" s="132"/>
      <c r="B8" s="208" t="s">
        <v>46</v>
      </c>
      <c r="C8" s="284">
        <v>26.154099140000035</v>
      </c>
      <c r="D8" s="284">
        <v>24.872548282140031</v>
      </c>
      <c r="E8" s="667">
        <v>184.87951762930982</v>
      </c>
      <c r="F8" s="287">
        <v>80.087175604594819</v>
      </c>
      <c r="G8" s="287">
        <v>47.766106741183172</v>
      </c>
      <c r="J8" s="156"/>
      <c r="K8" s="157"/>
      <c r="L8" s="163"/>
      <c r="M8" s="161"/>
    </row>
    <row r="9" spans="1:13" s="290" customFormat="1" ht="24.95" customHeight="1">
      <c r="A9" s="131"/>
      <c r="B9" s="131" t="s">
        <v>190</v>
      </c>
      <c r="C9" s="283">
        <v>168253.35744485725</v>
      </c>
      <c r="D9" s="283">
        <v>151995.75272762924</v>
      </c>
      <c r="E9" s="283">
        <v>1569144.4645265881</v>
      </c>
      <c r="F9" s="281">
        <v>174.19700359142504</v>
      </c>
      <c r="G9" s="281">
        <v>182.25778237147483</v>
      </c>
      <c r="J9" s="156"/>
      <c r="K9" s="156"/>
      <c r="L9" s="163"/>
      <c r="M9" s="291"/>
    </row>
    <row r="10" spans="1:13" ht="24.95" customHeight="1">
      <c r="A10" s="132"/>
      <c r="B10" s="208" t="s">
        <v>19</v>
      </c>
      <c r="C10" s="284">
        <v>168234.22967049724</v>
      </c>
      <c r="D10" s="284">
        <v>151980.34147982739</v>
      </c>
      <c r="E10" s="667">
        <v>1569005.3569678969</v>
      </c>
      <c r="F10" s="287">
        <v>174.23180556843184</v>
      </c>
      <c r="G10" s="287">
        <v>182.31616988058531</v>
      </c>
      <c r="J10" s="156"/>
      <c r="K10" s="157"/>
      <c r="L10" s="163"/>
      <c r="M10" s="161"/>
    </row>
    <row r="11" spans="1:13" ht="24.95" customHeight="1">
      <c r="A11" s="132"/>
      <c r="B11" s="208" t="s">
        <v>46</v>
      </c>
      <c r="C11" s="284">
        <v>19.127774359999997</v>
      </c>
      <c r="D11" s="284">
        <v>15.411247801851996</v>
      </c>
      <c r="E11" s="284">
        <v>139.10755869150341</v>
      </c>
      <c r="F11" s="282">
        <v>58.655785127211871</v>
      </c>
      <c r="G11" s="282">
        <v>39.51668992908639</v>
      </c>
      <c r="J11" s="156"/>
      <c r="K11" s="157"/>
      <c r="L11" s="163"/>
      <c r="M11" s="161"/>
    </row>
    <row r="12" spans="1:13" ht="24.95" customHeight="1">
      <c r="A12" s="131"/>
      <c r="B12" s="277" t="s">
        <v>20</v>
      </c>
      <c r="C12" s="283"/>
      <c r="D12" s="283"/>
      <c r="E12" s="668"/>
      <c r="F12" s="288"/>
      <c r="G12" s="288"/>
      <c r="I12" s="161"/>
      <c r="J12" s="156"/>
      <c r="K12" s="156"/>
      <c r="L12" s="163"/>
      <c r="M12" s="161"/>
    </row>
    <row r="13" spans="1:13" s="290" customFormat="1" ht="24.95" customHeight="1">
      <c r="A13" s="131"/>
      <c r="B13" s="131" t="s">
        <v>32</v>
      </c>
      <c r="C13" s="283">
        <v>3809.0407599692521</v>
      </c>
      <c r="D13" s="283">
        <v>3080.1297866894829</v>
      </c>
      <c r="E13" s="669">
        <v>32612.28523398894</v>
      </c>
      <c r="F13" s="286">
        <v>76.247266904421238</v>
      </c>
      <c r="G13" s="286">
        <v>101.449509515122</v>
      </c>
      <c r="J13" s="156"/>
      <c r="K13" s="156"/>
      <c r="L13" s="163"/>
      <c r="M13" s="291"/>
    </row>
    <row r="14" spans="1:13" ht="24.95" customHeight="1">
      <c r="A14" s="132"/>
      <c r="B14" s="208" t="s">
        <v>19</v>
      </c>
      <c r="C14" s="284">
        <v>1338.0531746867759</v>
      </c>
      <c r="D14" s="284">
        <v>1262.1454911178812</v>
      </c>
      <c r="E14" s="284">
        <v>9727.0070600784784</v>
      </c>
      <c r="F14" s="282">
        <v>157.8951586685786</v>
      </c>
      <c r="G14" s="282">
        <v>152.28955646252354</v>
      </c>
      <c r="J14" s="156"/>
      <c r="K14" s="157"/>
      <c r="L14" s="163"/>
      <c r="M14" s="161"/>
    </row>
    <row r="15" spans="1:13" ht="24.95" customHeight="1">
      <c r="A15" s="132"/>
      <c r="B15" s="208" t="s">
        <v>46</v>
      </c>
      <c r="C15" s="284">
        <v>2470.9875852824762</v>
      </c>
      <c r="D15" s="284">
        <v>1817.9842955716019</v>
      </c>
      <c r="E15" s="666">
        <v>22885.278173910461</v>
      </c>
      <c r="F15" s="289">
        <v>56.105386511686227</v>
      </c>
      <c r="G15" s="289">
        <v>88.843324979883633</v>
      </c>
      <c r="J15" s="156"/>
      <c r="K15" s="160"/>
      <c r="L15" s="163"/>
      <c r="M15" s="161"/>
    </row>
    <row r="16" spans="1:13" s="290" customFormat="1" ht="22.5" customHeight="1">
      <c r="A16" s="131"/>
      <c r="B16" s="131" t="s">
        <v>191</v>
      </c>
      <c r="C16" s="283">
        <v>495665.91731273348</v>
      </c>
      <c r="D16" s="283">
        <v>364321.52397407917</v>
      </c>
      <c r="E16" s="283">
        <v>4042244.2395770578</v>
      </c>
      <c r="F16" s="281">
        <v>103.18799383849158</v>
      </c>
      <c r="G16" s="281">
        <v>143.87420442048045</v>
      </c>
      <c r="J16" s="156"/>
      <c r="K16" s="156"/>
      <c r="L16" s="163"/>
      <c r="M16" s="291"/>
    </row>
    <row r="17" spans="1:13" ht="24.95" customHeight="1">
      <c r="A17" s="277"/>
      <c r="B17" s="208" t="s">
        <v>19</v>
      </c>
      <c r="C17" s="284">
        <v>149968.99906301708</v>
      </c>
      <c r="D17" s="284">
        <v>138678.18923998016</v>
      </c>
      <c r="E17" s="666">
        <v>1187149.6112959578</v>
      </c>
      <c r="F17" s="289">
        <v>100.13718847953312</v>
      </c>
      <c r="G17" s="289">
        <v>107.09424112270121</v>
      </c>
      <c r="J17" s="156"/>
      <c r="K17" s="156"/>
      <c r="L17" s="163"/>
      <c r="M17" s="161"/>
    </row>
    <row r="18" spans="1:13" ht="24.95" customHeight="1">
      <c r="A18" s="131"/>
      <c r="B18" s="208" t="s">
        <v>46</v>
      </c>
      <c r="C18" s="284">
        <v>345696.9182497164</v>
      </c>
      <c r="D18" s="284">
        <v>225643.33473409904</v>
      </c>
      <c r="E18" s="667">
        <v>2855094.6282811007</v>
      </c>
      <c r="F18" s="287">
        <v>105.15698092900504</v>
      </c>
      <c r="G18" s="287">
        <v>167.84217225150181</v>
      </c>
      <c r="H18" s="161"/>
      <c r="I18" s="158"/>
      <c r="J18" s="156"/>
      <c r="K18" s="156"/>
      <c r="L18" s="163"/>
      <c r="M18" s="161"/>
    </row>
    <row r="19" spans="1:13" s="290" customFormat="1" ht="24.95" customHeight="1">
      <c r="A19" s="131"/>
      <c r="B19" s="131"/>
      <c r="C19" s="283"/>
      <c r="D19" s="283"/>
      <c r="E19" s="669"/>
      <c r="F19" s="286"/>
      <c r="G19" s="286"/>
      <c r="J19" s="156"/>
      <c r="K19" s="156"/>
      <c r="L19" s="163"/>
      <c r="M19" s="291"/>
    </row>
    <row r="20" spans="1:13" ht="24.95" customHeight="1">
      <c r="A20" s="132"/>
      <c r="B20" s="132"/>
      <c r="C20" s="284"/>
      <c r="D20" s="284"/>
      <c r="E20" s="282"/>
      <c r="F20" s="282"/>
      <c r="G20" s="282"/>
      <c r="J20" s="156"/>
      <c r="K20" s="157"/>
      <c r="L20" s="163"/>
      <c r="M20" s="161"/>
    </row>
    <row r="21" spans="1:13" ht="24.95" customHeight="1">
      <c r="A21" s="132"/>
      <c r="B21" s="132"/>
      <c r="C21" s="284"/>
      <c r="D21" s="284"/>
      <c r="E21" s="289"/>
      <c r="F21" s="289"/>
      <c r="G21" s="289"/>
      <c r="J21" s="156"/>
      <c r="K21" s="157"/>
      <c r="L21" s="163"/>
      <c r="M21" s="161"/>
    </row>
    <row r="22" spans="1:13" ht="24.95" customHeight="1">
      <c r="A22" s="132"/>
      <c r="B22" s="132"/>
      <c r="C22" s="284"/>
      <c r="D22" s="284"/>
      <c r="E22" s="282"/>
      <c r="F22" s="282"/>
      <c r="G22" s="282"/>
      <c r="J22" s="156"/>
      <c r="K22" s="157"/>
      <c r="L22" s="163"/>
      <c r="M22" s="161"/>
    </row>
    <row r="23" spans="1:13" ht="24.95" customHeight="1">
      <c r="A23" s="132"/>
      <c r="B23" s="279"/>
      <c r="C23" s="284"/>
      <c r="D23" s="284"/>
      <c r="E23" s="289"/>
      <c r="F23" s="289"/>
      <c r="G23" s="289"/>
      <c r="I23" s="158"/>
      <c r="J23" s="157"/>
      <c r="K23" s="157"/>
      <c r="L23" s="292"/>
      <c r="M23" s="161"/>
    </row>
    <row r="24" spans="1:13" ht="24.95" customHeight="1">
      <c r="A24" s="132"/>
      <c r="B24" s="132"/>
      <c r="C24" s="284"/>
      <c r="D24" s="284"/>
      <c r="E24" s="289"/>
      <c r="F24" s="289"/>
      <c r="G24" s="289"/>
      <c r="J24" s="156"/>
      <c r="K24" s="157"/>
      <c r="L24" s="163"/>
      <c r="M24" s="161"/>
    </row>
    <row r="25" spans="1:13" s="290" customFormat="1" ht="24.95" customHeight="1">
      <c r="A25" s="131"/>
      <c r="B25" s="131"/>
      <c r="C25" s="283"/>
      <c r="D25" s="283"/>
      <c r="E25" s="281"/>
      <c r="F25" s="281"/>
      <c r="G25" s="281"/>
      <c r="J25" s="156"/>
      <c r="K25" s="156"/>
      <c r="L25" s="163"/>
      <c r="M25" s="291"/>
    </row>
    <row r="26" spans="1:13" ht="24.95" customHeight="1">
      <c r="A26" s="132"/>
      <c r="B26" s="132"/>
      <c r="C26" s="285"/>
      <c r="D26" s="285"/>
      <c r="E26" s="289"/>
      <c r="F26" s="289"/>
      <c r="G26" s="238"/>
      <c r="J26" s="156"/>
      <c r="K26" s="164"/>
      <c r="L26" s="163"/>
      <c r="M26" s="161"/>
    </row>
    <row r="27" spans="1:13" ht="24.95" customHeight="1">
      <c r="A27" s="132"/>
      <c r="B27" s="132"/>
      <c r="C27" s="284"/>
      <c r="D27" s="284"/>
      <c r="E27" s="282"/>
      <c r="F27" s="282"/>
      <c r="G27" s="282"/>
      <c r="J27" s="156"/>
      <c r="K27" s="157"/>
      <c r="L27" s="165"/>
    </row>
    <row r="28" spans="1:13" ht="24.95" customHeight="1">
      <c r="A28" s="124"/>
      <c r="B28" s="124"/>
      <c r="C28" s="284"/>
      <c r="D28" s="284"/>
      <c r="E28" s="282"/>
      <c r="F28" s="282"/>
      <c r="G28" s="282"/>
    </row>
    <row r="29" spans="1:13" ht="20.25" customHeight="1">
      <c r="A29" s="124"/>
      <c r="B29" s="124"/>
      <c r="C29" s="284"/>
      <c r="D29" s="284"/>
      <c r="E29" s="282"/>
      <c r="F29" s="282"/>
      <c r="G29" s="282"/>
    </row>
    <row r="30" spans="1:13" ht="18" customHeight="1">
      <c r="A30" s="124"/>
      <c r="B30" s="124"/>
      <c r="C30" s="284"/>
      <c r="D30" s="284"/>
      <c r="E30" s="282"/>
      <c r="F30" s="282"/>
      <c r="G30" s="282"/>
    </row>
    <row r="31" spans="1:13" ht="18" customHeight="1">
      <c r="A31" s="124"/>
      <c r="B31" s="124"/>
      <c r="C31" s="159"/>
      <c r="D31" s="159"/>
      <c r="E31" s="159"/>
      <c r="F31" s="162"/>
      <c r="G31" s="162"/>
    </row>
    <row r="32" spans="1:13" ht="18" customHeight="1">
      <c r="A32" s="124"/>
      <c r="B32" s="124"/>
      <c r="C32" s="159"/>
      <c r="D32" s="159"/>
      <c r="E32" s="159"/>
      <c r="F32" s="162"/>
      <c r="G32" s="162"/>
    </row>
    <row r="33" spans="1:7">
      <c r="A33" s="124"/>
      <c r="B33" s="124"/>
      <c r="C33" s="159"/>
      <c r="D33" s="159"/>
      <c r="E33" s="159"/>
      <c r="F33" s="162"/>
      <c r="G33" s="162"/>
    </row>
    <row r="34" spans="1:7">
      <c r="A34" s="124"/>
      <c r="B34" s="124"/>
      <c r="C34" s="159"/>
      <c r="D34" s="159"/>
      <c r="E34" s="159"/>
      <c r="F34" s="162"/>
      <c r="G34" s="162"/>
    </row>
    <row r="35" spans="1:7">
      <c r="A35" s="124"/>
      <c r="B35" s="124"/>
      <c r="C35" s="159"/>
      <c r="D35" s="159"/>
      <c r="E35" s="159"/>
      <c r="F35" s="162"/>
      <c r="G35" s="162"/>
    </row>
    <row r="36" spans="1:7">
      <c r="A36" s="124"/>
      <c r="B36" s="124"/>
      <c r="C36" s="159"/>
      <c r="D36" s="159"/>
      <c r="E36" s="159"/>
      <c r="F36" s="162"/>
      <c r="G36" s="162"/>
    </row>
    <row r="37" spans="1:7">
      <c r="A37" s="124"/>
      <c r="B37" s="124"/>
      <c r="C37" s="159"/>
      <c r="D37" s="159"/>
      <c r="E37" s="159"/>
      <c r="F37" s="162"/>
      <c r="G37" s="162"/>
    </row>
    <row r="38" spans="1:7">
      <c r="A38" s="124"/>
      <c r="B38" s="124"/>
      <c r="C38" s="159"/>
      <c r="D38" s="159"/>
      <c r="E38" s="159"/>
      <c r="F38" s="162"/>
      <c r="G38" s="162"/>
    </row>
    <row r="39" spans="1:7">
      <c r="A39" s="124"/>
      <c r="B39" s="124"/>
      <c r="C39" s="159"/>
      <c r="D39" s="159"/>
      <c r="E39" s="159"/>
      <c r="F39" s="162"/>
      <c r="G39" s="162"/>
    </row>
    <row r="40" spans="1:7">
      <c r="A40" s="124"/>
      <c r="B40" s="124"/>
      <c r="C40" s="159"/>
      <c r="D40" s="159"/>
      <c r="E40" s="159"/>
      <c r="F40" s="162"/>
      <c r="G40" s="162"/>
    </row>
    <row r="41" spans="1:7">
      <c r="A41" s="124"/>
      <c r="B41" s="124"/>
      <c r="C41" s="159"/>
      <c r="D41" s="159"/>
      <c r="E41" s="159"/>
      <c r="F41" s="162"/>
      <c r="G41" s="162"/>
    </row>
    <row r="42" spans="1:7">
      <c r="A42" s="124"/>
      <c r="B42" s="124"/>
      <c r="C42" s="159"/>
      <c r="D42" s="159"/>
      <c r="E42" s="159"/>
      <c r="F42" s="162"/>
      <c r="G42" s="162"/>
    </row>
    <row r="43" spans="1:7">
      <c r="A43" s="124"/>
      <c r="B43" s="124"/>
      <c r="C43" s="159"/>
      <c r="D43" s="159"/>
      <c r="E43" s="159"/>
      <c r="F43" s="162"/>
      <c r="G43" s="162"/>
    </row>
    <row r="44" spans="1:7">
      <c r="A44" s="124"/>
      <c r="B44" s="124"/>
      <c r="C44" s="159"/>
      <c r="D44" s="159"/>
      <c r="E44" s="159"/>
      <c r="F44" s="162"/>
      <c r="G44" s="162"/>
    </row>
    <row r="45" spans="1:7">
      <c r="A45" s="124"/>
      <c r="B45" s="124"/>
      <c r="C45" s="124"/>
      <c r="D45" s="124"/>
      <c r="E45" s="124"/>
      <c r="F45" s="162"/>
      <c r="G45" s="162"/>
    </row>
    <row r="46" spans="1:7">
      <c r="A46" s="124"/>
      <c r="B46" s="124"/>
      <c r="C46" s="124"/>
      <c r="D46" s="124"/>
      <c r="E46" s="124"/>
      <c r="F46" s="162"/>
      <c r="G46" s="162"/>
    </row>
    <row r="47" spans="1:7">
      <c r="A47" s="124"/>
      <c r="B47" s="124"/>
      <c r="C47" s="124"/>
      <c r="D47" s="124"/>
      <c r="E47" s="124"/>
      <c r="F47" s="162"/>
      <c r="G47" s="162"/>
    </row>
    <row r="48" spans="1:7">
      <c r="A48" s="124"/>
      <c r="B48" s="124"/>
      <c r="C48" s="124"/>
      <c r="D48" s="124"/>
      <c r="E48" s="124"/>
      <c r="F48" s="162"/>
      <c r="G48" s="162"/>
    </row>
    <row r="49" spans="1:7">
      <c r="A49" s="124"/>
      <c r="B49" s="124"/>
      <c r="C49" s="124"/>
      <c r="D49" s="124"/>
      <c r="E49" s="124"/>
      <c r="F49" s="162"/>
      <c r="G49" s="162"/>
    </row>
    <row r="50" spans="1:7">
      <c r="A50" s="124"/>
      <c r="B50" s="124"/>
      <c r="C50" s="124"/>
      <c r="D50" s="124"/>
      <c r="E50" s="124"/>
      <c r="F50" s="162"/>
      <c r="G50" s="162"/>
    </row>
    <row r="51" spans="1:7">
      <c r="A51" s="124"/>
      <c r="B51" s="124"/>
      <c r="C51" s="124"/>
      <c r="D51" s="124"/>
      <c r="E51" s="124"/>
      <c r="F51" s="162"/>
      <c r="G51" s="162"/>
    </row>
    <row r="52" spans="1:7">
      <c r="A52" s="124"/>
      <c r="B52" s="124"/>
      <c r="C52" s="124"/>
      <c r="D52" s="124"/>
      <c r="E52" s="124"/>
      <c r="F52" s="162"/>
      <c r="G52" s="162"/>
    </row>
    <row r="53" spans="1:7">
      <c r="A53" s="124"/>
      <c r="B53" s="124"/>
      <c r="C53" s="124"/>
      <c r="D53" s="124"/>
      <c r="E53" s="124"/>
      <c r="F53" s="162"/>
      <c r="G53" s="162"/>
    </row>
    <row r="54" spans="1:7">
      <c r="A54" s="124"/>
      <c r="B54" s="124"/>
      <c r="C54" s="124"/>
      <c r="D54" s="124"/>
      <c r="E54" s="124"/>
      <c r="F54" s="162"/>
      <c r="G54" s="162"/>
    </row>
    <row r="55" spans="1:7">
      <c r="A55" s="124"/>
      <c r="B55" s="124"/>
      <c r="C55" s="124"/>
      <c r="D55" s="124"/>
      <c r="E55" s="124"/>
      <c r="F55" s="162"/>
      <c r="G55" s="162"/>
    </row>
    <row r="56" spans="1:7">
      <c r="A56" s="124"/>
      <c r="B56" s="124"/>
      <c r="C56" s="124"/>
      <c r="D56" s="124"/>
      <c r="E56" s="124"/>
      <c r="F56" s="162"/>
      <c r="G56" s="162"/>
    </row>
    <row r="57" spans="1:7">
      <c r="A57" s="124"/>
      <c r="B57" s="124"/>
      <c r="C57" s="124"/>
      <c r="D57" s="124"/>
      <c r="E57" s="124"/>
      <c r="F57" s="162"/>
      <c r="G57" s="162"/>
    </row>
    <row r="58" spans="1:7">
      <c r="A58" s="124"/>
      <c r="B58" s="124"/>
      <c r="C58" s="124"/>
      <c r="D58" s="124"/>
      <c r="E58" s="124"/>
      <c r="F58" s="162"/>
      <c r="G58" s="162"/>
    </row>
    <row r="59" spans="1:7">
      <c r="A59" s="124"/>
      <c r="B59" s="124"/>
      <c r="C59" s="124"/>
      <c r="D59" s="124"/>
      <c r="E59" s="124"/>
      <c r="F59" s="162"/>
      <c r="G59" s="162"/>
    </row>
    <row r="60" spans="1:7">
      <c r="A60" s="124"/>
      <c r="B60" s="124"/>
      <c r="C60" s="124"/>
      <c r="D60" s="124"/>
      <c r="E60" s="124"/>
      <c r="F60" s="162"/>
      <c r="G60" s="162"/>
    </row>
    <row r="61" spans="1:7">
      <c r="A61" s="124"/>
      <c r="B61" s="124"/>
      <c r="C61" s="124"/>
      <c r="D61" s="124"/>
      <c r="E61" s="124"/>
      <c r="F61" s="162"/>
      <c r="G61" s="162"/>
    </row>
    <row r="62" spans="1:7">
      <c r="A62" s="124"/>
      <c r="B62" s="124"/>
      <c r="C62" s="124"/>
      <c r="D62" s="124"/>
      <c r="E62" s="124"/>
      <c r="F62" s="162"/>
      <c r="G62" s="162"/>
    </row>
    <row r="63" spans="1:7">
      <c r="A63" s="124"/>
      <c r="B63" s="124"/>
      <c r="C63" s="124"/>
      <c r="D63" s="124"/>
      <c r="E63" s="124"/>
      <c r="F63" s="162"/>
      <c r="G63" s="162"/>
    </row>
    <row r="64" spans="1:7">
      <c r="A64" s="124"/>
      <c r="B64" s="124"/>
      <c r="C64" s="124"/>
      <c r="D64" s="124"/>
      <c r="E64" s="124"/>
      <c r="F64" s="162"/>
      <c r="G64" s="162"/>
    </row>
    <row r="65" spans="1:7">
      <c r="A65" s="124"/>
      <c r="B65" s="124"/>
      <c r="C65" s="124"/>
      <c r="D65" s="124"/>
      <c r="E65" s="124"/>
      <c r="F65" s="162"/>
      <c r="G65" s="162"/>
    </row>
    <row r="66" spans="1:7">
      <c r="A66" s="124"/>
      <c r="B66" s="124"/>
      <c r="C66" s="124"/>
      <c r="D66" s="124"/>
      <c r="E66" s="124"/>
      <c r="F66" s="162"/>
      <c r="G66" s="162"/>
    </row>
    <row r="67" spans="1:7">
      <c r="A67" s="124"/>
      <c r="B67" s="124"/>
      <c r="C67" s="124"/>
      <c r="D67" s="124"/>
      <c r="E67" s="124"/>
      <c r="F67" s="162"/>
      <c r="G67" s="162"/>
    </row>
    <row r="68" spans="1:7">
      <c r="A68" s="124"/>
      <c r="B68" s="124"/>
      <c r="C68" s="124"/>
      <c r="D68" s="124"/>
      <c r="E68" s="124"/>
      <c r="F68" s="162"/>
      <c r="G68" s="162"/>
    </row>
    <row r="69" spans="1:7">
      <c r="A69" s="124"/>
      <c r="B69" s="124"/>
      <c r="C69" s="124"/>
      <c r="D69" s="124"/>
      <c r="E69" s="124"/>
      <c r="F69" s="162"/>
      <c r="G69" s="162"/>
    </row>
    <row r="70" spans="1:7">
      <c r="A70" s="124"/>
      <c r="B70" s="124"/>
      <c r="C70" s="124"/>
      <c r="D70" s="124"/>
      <c r="E70" s="124"/>
      <c r="F70" s="124"/>
      <c r="G70" s="124"/>
    </row>
    <row r="71" spans="1:7">
      <c r="A71" s="124"/>
      <c r="B71" s="124"/>
      <c r="C71" s="124"/>
      <c r="D71" s="124"/>
      <c r="E71" s="124"/>
      <c r="F71" s="124"/>
      <c r="G71" s="124"/>
    </row>
    <row r="72" spans="1:7">
      <c r="A72" s="124"/>
      <c r="B72" s="124"/>
      <c r="C72" s="124"/>
      <c r="D72" s="124"/>
      <c r="E72" s="124"/>
      <c r="F72" s="124"/>
      <c r="G72" s="124"/>
    </row>
    <row r="73" spans="1:7">
      <c r="A73" s="124"/>
      <c r="B73" s="124"/>
      <c r="C73" s="124"/>
      <c r="D73" s="124"/>
      <c r="E73" s="124"/>
      <c r="F73" s="124"/>
      <c r="G73" s="124"/>
    </row>
    <row r="74" spans="1:7">
      <c r="A74" s="124"/>
      <c r="B74" s="124"/>
      <c r="C74" s="124"/>
      <c r="D74" s="124"/>
      <c r="E74" s="124"/>
      <c r="F74" s="124"/>
      <c r="G74" s="124"/>
    </row>
    <row r="75" spans="1:7">
      <c r="A75" s="124"/>
      <c r="B75" s="124"/>
      <c r="C75" s="124"/>
      <c r="D75" s="124"/>
      <c r="E75" s="124"/>
      <c r="F75" s="124"/>
      <c r="G75" s="124"/>
    </row>
    <row r="76" spans="1:7">
      <c r="A76" s="124"/>
      <c r="B76" s="124"/>
      <c r="C76" s="124"/>
      <c r="D76" s="124"/>
      <c r="E76" s="124"/>
      <c r="F76" s="124"/>
      <c r="G76" s="124"/>
    </row>
    <row r="77" spans="1:7">
      <c r="A77" s="124"/>
      <c r="B77" s="124"/>
      <c r="C77" s="124"/>
      <c r="D77" s="124"/>
      <c r="E77" s="124"/>
      <c r="F77" s="124"/>
      <c r="G77" s="124"/>
    </row>
    <row r="78" spans="1:7">
      <c r="A78" s="124"/>
      <c r="B78" s="124"/>
      <c r="C78" s="124"/>
      <c r="D78" s="124"/>
      <c r="E78" s="124"/>
      <c r="F78" s="124"/>
      <c r="G78" s="124"/>
    </row>
    <row r="79" spans="1:7">
      <c r="A79" s="124"/>
      <c r="B79" s="124"/>
      <c r="C79" s="124"/>
      <c r="D79" s="124"/>
      <c r="E79" s="124"/>
      <c r="F79" s="124"/>
      <c r="G79" s="124"/>
    </row>
    <row r="80" spans="1:7">
      <c r="A80" s="124"/>
      <c r="B80" s="124"/>
      <c r="C80" s="124"/>
      <c r="D80" s="124"/>
      <c r="E80" s="124"/>
      <c r="F80" s="124"/>
      <c r="G80" s="124"/>
    </row>
    <row r="81" spans="1:7">
      <c r="A81" s="124"/>
      <c r="B81" s="124"/>
      <c r="C81" s="124"/>
      <c r="D81" s="124"/>
      <c r="E81" s="124"/>
      <c r="F81" s="124"/>
      <c r="G81" s="124"/>
    </row>
    <row r="82" spans="1:7">
      <c r="A82" s="124"/>
      <c r="B82" s="124"/>
      <c r="C82" s="124"/>
      <c r="D82" s="124"/>
      <c r="E82" s="124"/>
      <c r="F82" s="124"/>
      <c r="G82" s="124"/>
    </row>
    <row r="83" spans="1:7">
      <c r="A83" s="124"/>
      <c r="B83" s="124"/>
      <c r="C83" s="124"/>
      <c r="D83" s="124"/>
      <c r="E83" s="124"/>
      <c r="F83" s="124"/>
      <c r="G83" s="124"/>
    </row>
    <row r="84" spans="1:7">
      <c r="A84" s="124"/>
      <c r="B84" s="124"/>
      <c r="C84" s="124"/>
      <c r="D84" s="124"/>
      <c r="E84" s="124"/>
      <c r="F84" s="124"/>
      <c r="G84" s="124"/>
    </row>
    <row r="85" spans="1:7">
      <c r="A85" s="124"/>
      <c r="B85" s="124"/>
      <c r="C85" s="124"/>
      <c r="D85" s="124"/>
      <c r="E85" s="124"/>
      <c r="F85" s="124"/>
      <c r="G85" s="124"/>
    </row>
    <row r="86" spans="1:7">
      <c r="A86" s="124"/>
      <c r="B86" s="124"/>
      <c r="C86" s="124"/>
      <c r="D86" s="124"/>
      <c r="E86" s="124"/>
      <c r="F86" s="124"/>
      <c r="G86" s="124"/>
    </row>
    <row r="87" spans="1:7">
      <c r="A87" s="124"/>
      <c r="B87" s="124"/>
      <c r="C87" s="124"/>
      <c r="D87" s="124"/>
      <c r="E87" s="124"/>
      <c r="F87" s="124"/>
      <c r="G87" s="124"/>
    </row>
    <row r="88" spans="1:7">
      <c r="A88" s="124"/>
      <c r="B88" s="124"/>
      <c r="C88" s="124"/>
      <c r="D88" s="124"/>
      <c r="E88" s="124"/>
      <c r="F88" s="124"/>
      <c r="G88" s="124"/>
    </row>
    <row r="89" spans="1:7">
      <c r="A89" s="124"/>
      <c r="B89" s="124"/>
      <c r="C89" s="124"/>
      <c r="D89" s="124"/>
      <c r="E89" s="124"/>
      <c r="F89" s="124"/>
      <c r="G89" s="124"/>
    </row>
    <row r="90" spans="1:7">
      <c r="A90" s="124"/>
      <c r="B90" s="124"/>
      <c r="C90" s="124"/>
      <c r="D90" s="124"/>
      <c r="E90" s="124"/>
      <c r="F90" s="124"/>
      <c r="G90" s="124"/>
    </row>
    <row r="91" spans="1:7">
      <c r="A91" s="124"/>
      <c r="B91" s="124"/>
      <c r="C91" s="124"/>
      <c r="D91" s="124"/>
      <c r="E91" s="124"/>
      <c r="F91" s="124"/>
      <c r="G91" s="124"/>
    </row>
    <row r="92" spans="1:7">
      <c r="A92" s="124"/>
      <c r="B92" s="124"/>
      <c r="C92" s="124"/>
      <c r="D92" s="124"/>
      <c r="E92" s="124"/>
      <c r="F92" s="124"/>
      <c r="G92" s="124"/>
    </row>
    <row r="93" spans="1:7">
      <c r="A93" s="124"/>
      <c r="B93" s="124"/>
      <c r="C93" s="124"/>
      <c r="D93" s="124"/>
      <c r="E93" s="124"/>
      <c r="F93" s="124"/>
      <c r="G93" s="124"/>
    </row>
    <row r="94" spans="1:7">
      <c r="A94" s="124"/>
      <c r="B94" s="124"/>
      <c r="C94" s="124"/>
      <c r="D94" s="124"/>
      <c r="E94" s="124"/>
      <c r="F94" s="124"/>
      <c r="G94" s="124"/>
    </row>
    <row r="95" spans="1:7">
      <c r="A95" s="124"/>
      <c r="B95" s="124"/>
      <c r="C95" s="124"/>
      <c r="D95" s="124"/>
      <c r="E95" s="124"/>
      <c r="F95" s="124"/>
      <c r="G95" s="124"/>
    </row>
    <row r="96" spans="1:7">
      <c r="A96" s="124"/>
      <c r="B96" s="124"/>
      <c r="C96" s="124"/>
      <c r="D96" s="124"/>
      <c r="E96" s="124"/>
      <c r="F96" s="124"/>
      <c r="G96" s="124"/>
    </row>
    <row r="97" spans="1:7">
      <c r="A97" s="124"/>
      <c r="B97" s="124"/>
      <c r="C97" s="124"/>
      <c r="D97" s="124"/>
      <c r="E97" s="124"/>
      <c r="F97" s="124"/>
      <c r="G97" s="124"/>
    </row>
    <row r="98" spans="1:7">
      <c r="A98" s="124"/>
      <c r="B98" s="124"/>
      <c r="C98" s="124"/>
      <c r="D98" s="124"/>
      <c r="E98" s="124"/>
      <c r="F98" s="124"/>
      <c r="G98" s="124"/>
    </row>
    <row r="99" spans="1:7">
      <c r="A99" s="124"/>
      <c r="B99" s="124"/>
      <c r="C99" s="124"/>
      <c r="D99" s="124"/>
      <c r="E99" s="124"/>
      <c r="F99" s="124"/>
      <c r="G99" s="124"/>
    </row>
    <row r="100" spans="1:7">
      <c r="A100" s="124"/>
      <c r="B100" s="124"/>
      <c r="C100" s="124"/>
      <c r="D100" s="124"/>
      <c r="E100" s="124"/>
      <c r="F100" s="124"/>
      <c r="G100" s="124"/>
    </row>
    <row r="101" spans="1:7">
      <c r="A101" s="124"/>
      <c r="B101" s="124"/>
      <c r="C101" s="124"/>
      <c r="D101" s="124"/>
      <c r="E101" s="124"/>
      <c r="F101" s="124"/>
      <c r="G101" s="124"/>
    </row>
    <row r="102" spans="1:7">
      <c r="A102" s="124"/>
      <c r="B102" s="124"/>
      <c r="C102" s="124"/>
      <c r="D102" s="124"/>
      <c r="E102" s="124"/>
      <c r="F102" s="124"/>
      <c r="G102" s="124"/>
    </row>
    <row r="103" spans="1:7">
      <c r="A103" s="124"/>
      <c r="B103" s="124"/>
      <c r="C103" s="124"/>
      <c r="D103" s="124"/>
      <c r="E103" s="124"/>
      <c r="F103" s="124"/>
      <c r="G103" s="124"/>
    </row>
    <row r="104" spans="1:7">
      <c r="A104" s="124"/>
      <c r="B104" s="124"/>
      <c r="C104" s="124"/>
      <c r="D104" s="124"/>
      <c r="E104" s="124"/>
      <c r="F104" s="124"/>
      <c r="G104" s="124"/>
    </row>
    <row r="105" spans="1:7">
      <c r="A105" s="124"/>
      <c r="B105" s="124"/>
      <c r="C105" s="124"/>
      <c r="D105" s="124"/>
      <c r="E105" s="124"/>
      <c r="F105" s="124"/>
      <c r="G105" s="124"/>
    </row>
    <row r="106" spans="1:7">
      <c r="A106" s="124"/>
      <c r="B106" s="124"/>
      <c r="C106" s="124"/>
      <c r="D106" s="124"/>
      <c r="E106" s="124"/>
      <c r="F106" s="124"/>
      <c r="G106" s="124"/>
    </row>
    <row r="107" spans="1:7">
      <c r="A107" s="124"/>
      <c r="B107" s="124"/>
      <c r="C107" s="124"/>
      <c r="D107" s="124"/>
      <c r="E107" s="124"/>
      <c r="F107" s="124"/>
      <c r="G107" s="124"/>
    </row>
    <row r="108" spans="1:7">
      <c r="A108" s="124"/>
      <c r="B108" s="124"/>
      <c r="C108" s="124"/>
      <c r="D108" s="124"/>
      <c r="E108" s="124"/>
      <c r="F108" s="124"/>
      <c r="G108" s="124"/>
    </row>
    <row r="109" spans="1:7">
      <c r="A109" s="124"/>
      <c r="B109" s="124"/>
      <c r="C109" s="124"/>
      <c r="D109" s="124"/>
      <c r="E109" s="124"/>
      <c r="F109" s="124"/>
      <c r="G109" s="124"/>
    </row>
    <row r="110" spans="1:7">
      <c r="A110" s="124"/>
      <c r="B110" s="124"/>
      <c r="C110" s="124"/>
      <c r="D110" s="124"/>
      <c r="E110" s="124"/>
      <c r="F110" s="124"/>
      <c r="G110" s="124"/>
    </row>
    <row r="111" spans="1:7">
      <c r="A111" s="124"/>
      <c r="B111" s="124"/>
      <c r="C111" s="124"/>
      <c r="D111" s="124"/>
      <c r="E111" s="124"/>
      <c r="F111" s="124"/>
      <c r="G111" s="124"/>
    </row>
    <row r="112" spans="1:7">
      <c r="A112" s="124"/>
      <c r="B112" s="124"/>
      <c r="C112" s="124"/>
      <c r="D112" s="124"/>
      <c r="E112" s="124"/>
      <c r="F112" s="124"/>
      <c r="G112" s="124"/>
    </row>
    <row r="113" spans="1:7">
      <c r="A113" s="124"/>
      <c r="B113" s="124"/>
      <c r="C113" s="124"/>
      <c r="D113" s="124"/>
      <c r="E113" s="124"/>
      <c r="F113" s="124"/>
      <c r="G113" s="124"/>
    </row>
    <row r="114" spans="1:7">
      <c r="A114" s="124"/>
      <c r="B114" s="124"/>
      <c r="C114" s="124"/>
      <c r="D114" s="124"/>
      <c r="E114" s="124"/>
      <c r="F114" s="124"/>
      <c r="G114" s="124"/>
    </row>
    <row r="115" spans="1:7">
      <c r="A115" s="124"/>
      <c r="B115" s="124"/>
      <c r="C115" s="124"/>
      <c r="D115" s="124"/>
      <c r="E115" s="124"/>
      <c r="F115" s="124"/>
      <c r="G115" s="124"/>
    </row>
    <row r="116" spans="1:7">
      <c r="A116" s="124"/>
      <c r="B116" s="124"/>
      <c r="C116" s="124"/>
      <c r="D116" s="124"/>
      <c r="E116" s="124"/>
      <c r="F116" s="124"/>
      <c r="G116" s="124"/>
    </row>
    <row r="117" spans="1:7">
      <c r="A117" s="124"/>
      <c r="B117" s="124"/>
      <c r="C117" s="124"/>
      <c r="D117" s="124"/>
      <c r="E117" s="124"/>
      <c r="F117" s="124"/>
      <c r="G117" s="124"/>
    </row>
    <row r="118" spans="1:7">
      <c r="A118" s="124"/>
      <c r="B118" s="124"/>
      <c r="C118" s="124"/>
      <c r="D118" s="124"/>
      <c r="E118" s="124"/>
      <c r="F118" s="124"/>
      <c r="G118" s="124"/>
    </row>
    <row r="119" spans="1:7">
      <c r="A119" s="124"/>
      <c r="B119" s="124"/>
      <c r="C119" s="124"/>
      <c r="D119" s="124"/>
      <c r="E119" s="124"/>
      <c r="F119" s="124"/>
      <c r="G119" s="124"/>
    </row>
    <row r="120" spans="1:7">
      <c r="A120" s="124"/>
      <c r="B120" s="124"/>
      <c r="C120" s="124"/>
      <c r="D120" s="124"/>
      <c r="E120" s="124"/>
      <c r="F120" s="124"/>
      <c r="G120" s="124"/>
    </row>
    <row r="121" spans="1:7">
      <c r="A121" s="124"/>
      <c r="B121" s="124"/>
      <c r="C121" s="124"/>
      <c r="D121" s="124"/>
      <c r="E121" s="124"/>
      <c r="F121" s="124"/>
      <c r="G121" s="124"/>
    </row>
    <row r="122" spans="1:7">
      <c r="A122" s="124"/>
      <c r="B122" s="124"/>
      <c r="C122" s="124"/>
      <c r="D122" s="124"/>
      <c r="E122" s="124"/>
      <c r="F122" s="124"/>
      <c r="G122" s="124"/>
    </row>
    <row r="123" spans="1:7">
      <c r="A123" s="124"/>
      <c r="B123" s="124"/>
      <c r="C123" s="124"/>
      <c r="D123" s="124"/>
      <c r="E123" s="124"/>
      <c r="F123" s="124"/>
      <c r="G123" s="135"/>
    </row>
    <row r="124" spans="1:7">
      <c r="A124" s="135"/>
      <c r="B124" s="135"/>
      <c r="C124" s="135"/>
      <c r="D124" s="124"/>
      <c r="E124" s="124"/>
      <c r="F124" s="124"/>
      <c r="G124" s="135"/>
    </row>
    <row r="125" spans="1:7">
      <c r="A125" s="135"/>
      <c r="B125" s="135"/>
      <c r="C125" s="135"/>
      <c r="D125" s="124"/>
      <c r="E125" s="124"/>
      <c r="F125" s="124"/>
      <c r="G125" s="135"/>
    </row>
    <row r="126" spans="1:7">
      <c r="D126" s="124"/>
      <c r="E126" s="124"/>
      <c r="F126" s="124"/>
    </row>
    <row r="127" spans="1:7">
      <c r="D127" s="124"/>
      <c r="E127" s="124"/>
      <c r="F127" s="124"/>
    </row>
    <row r="128" spans="1:7">
      <c r="D128" s="124"/>
      <c r="E128" s="124"/>
      <c r="F128" s="124"/>
    </row>
    <row r="129" spans="4:6">
      <c r="D129" s="124"/>
      <c r="E129" s="124"/>
      <c r="F129" s="124"/>
    </row>
    <row r="130" spans="4:6">
      <c r="D130" s="124"/>
      <c r="E130" s="124"/>
      <c r="F130" s="124"/>
    </row>
    <row r="131" spans="4:6">
      <c r="D131" s="124"/>
      <c r="E131" s="124"/>
      <c r="F131" s="124"/>
    </row>
    <row r="132" spans="4:6">
      <c r="D132" s="124"/>
      <c r="E132" s="124"/>
      <c r="F132" s="124"/>
    </row>
    <row r="133" spans="4:6">
      <c r="D133" s="124"/>
      <c r="E133" s="124"/>
      <c r="F133" s="124"/>
    </row>
    <row r="134" spans="4:6">
      <c r="D134" s="124"/>
      <c r="E134" s="124"/>
      <c r="F134" s="124"/>
    </row>
    <row r="135" spans="4:6">
      <c r="D135" s="124"/>
      <c r="E135" s="124"/>
      <c r="F135" s="124"/>
    </row>
    <row r="136" spans="4:6">
      <c r="D136" s="124"/>
      <c r="E136" s="124"/>
      <c r="F136" s="124"/>
    </row>
    <row r="137" spans="4:6">
      <c r="D137" s="124"/>
      <c r="E137" s="124"/>
      <c r="F137" s="124"/>
    </row>
    <row r="138" spans="4:6">
      <c r="D138" s="124"/>
      <c r="E138" s="124"/>
      <c r="F138" s="124"/>
    </row>
    <row r="139" spans="4:6">
      <c r="D139" s="124"/>
      <c r="E139" s="124"/>
      <c r="F139" s="124"/>
    </row>
    <row r="140" spans="4:6">
      <c r="D140" s="124"/>
      <c r="E140" s="124"/>
      <c r="F140" s="124"/>
    </row>
    <row r="141" spans="4:6">
      <c r="D141" s="124"/>
      <c r="E141" s="124"/>
      <c r="F141" s="124"/>
    </row>
    <row r="142" spans="4:6">
      <c r="D142" s="124"/>
      <c r="E142" s="124"/>
      <c r="F142" s="124"/>
    </row>
    <row r="143" spans="4:6">
      <c r="D143" s="124"/>
      <c r="E143" s="124"/>
      <c r="F143" s="124"/>
    </row>
    <row r="144" spans="4:6">
      <c r="D144" s="124"/>
      <c r="E144" s="124"/>
      <c r="F144" s="124"/>
    </row>
    <row r="145" spans="4:6">
      <c r="D145" s="124"/>
      <c r="E145" s="124"/>
      <c r="F145" s="124"/>
    </row>
    <row r="146" spans="4:6">
      <c r="D146" s="124"/>
      <c r="E146" s="124"/>
      <c r="F146" s="124"/>
    </row>
    <row r="147" spans="4:6">
      <c r="D147" s="124"/>
      <c r="E147" s="124"/>
      <c r="F147" s="124"/>
    </row>
    <row r="148" spans="4:6">
      <c r="D148" s="124"/>
      <c r="E148" s="124"/>
      <c r="F148" s="124"/>
    </row>
    <row r="149" spans="4:6">
      <c r="D149" s="124"/>
      <c r="E149" s="124"/>
      <c r="F149" s="124"/>
    </row>
    <row r="150" spans="4:6">
      <c r="D150" s="124"/>
      <c r="E150" s="124"/>
      <c r="F150" s="124"/>
    </row>
    <row r="151" spans="4:6">
      <c r="D151" s="124"/>
      <c r="E151" s="124"/>
      <c r="F151" s="124"/>
    </row>
    <row r="152" spans="4:6">
      <c r="D152" s="124"/>
      <c r="E152" s="124"/>
      <c r="F152" s="124"/>
    </row>
    <row r="153" spans="4:6">
      <c r="D153" s="124"/>
      <c r="E153" s="124"/>
      <c r="F153" s="124"/>
    </row>
    <row r="154" spans="4:6">
      <c r="D154" s="124"/>
      <c r="E154" s="124"/>
      <c r="F154" s="124"/>
    </row>
    <row r="155" spans="4:6">
      <c r="D155" s="124"/>
      <c r="E155" s="124"/>
      <c r="F155" s="124"/>
    </row>
    <row r="156" spans="4:6">
      <c r="D156" s="124"/>
      <c r="E156" s="124"/>
      <c r="F156" s="124"/>
    </row>
    <row r="157" spans="4:6">
      <c r="D157" s="124"/>
      <c r="E157" s="124"/>
      <c r="F157" s="124"/>
    </row>
    <row r="158" spans="4:6">
      <c r="D158" s="124"/>
      <c r="E158" s="124"/>
      <c r="F158" s="124"/>
    </row>
    <row r="159" spans="4:6">
      <c r="D159" s="124"/>
      <c r="E159" s="124"/>
      <c r="F159" s="124"/>
    </row>
    <row r="160" spans="4:6">
      <c r="D160" s="124"/>
      <c r="E160" s="124"/>
      <c r="F160" s="124"/>
    </row>
    <row r="161" spans="4:6">
      <c r="D161" s="124"/>
      <c r="E161" s="124"/>
      <c r="F161" s="124"/>
    </row>
    <row r="162" spans="4:6">
      <c r="D162" s="124"/>
      <c r="E162" s="124"/>
      <c r="F162" s="124"/>
    </row>
    <row r="163" spans="4:6">
      <c r="D163" s="124"/>
      <c r="E163" s="124"/>
      <c r="F163" s="124"/>
    </row>
    <row r="164" spans="4:6">
      <c r="D164" s="124"/>
      <c r="E164" s="124"/>
      <c r="F164" s="124"/>
    </row>
    <row r="165" spans="4:6">
      <c r="D165" s="124"/>
      <c r="E165" s="124"/>
      <c r="F165" s="124"/>
    </row>
    <row r="166" spans="4:6">
      <c r="D166" s="124"/>
      <c r="E166" s="124"/>
      <c r="F166" s="124"/>
    </row>
    <row r="167" spans="4:6">
      <c r="D167" s="124"/>
      <c r="E167" s="124"/>
      <c r="F167" s="124"/>
    </row>
    <row r="168" spans="4:6">
      <c r="D168" s="124"/>
      <c r="E168" s="124"/>
      <c r="F168" s="124"/>
    </row>
    <row r="169" spans="4:6">
      <c r="D169" s="124"/>
      <c r="E169" s="124"/>
      <c r="F169" s="124"/>
    </row>
    <row r="170" spans="4:6">
      <c r="D170" s="124"/>
      <c r="E170" s="124"/>
      <c r="F170" s="124"/>
    </row>
    <row r="171" spans="4:6">
      <c r="D171" s="124"/>
      <c r="E171" s="124"/>
      <c r="F171" s="124"/>
    </row>
  </sheetData>
  <mergeCells count="1">
    <mergeCell ref="B1:G1"/>
  </mergeCells>
  <pageMargins left="1.1811023622047245" right="0.78740157480314965" top="0.78740157480314965" bottom="0.78740157480314965" header="0" footer="0"/>
  <pageSetup paperSize="9" scale="85" firstPageNumber="19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R97"/>
  <sheetViews>
    <sheetView workbookViewId="0">
      <selection activeCell="B4" sqref="B4:H20"/>
    </sheetView>
  </sheetViews>
  <sheetFormatPr defaultColWidth="9" defaultRowHeight="15.75"/>
  <cols>
    <col min="1" max="1" width="1.75" style="1" customWidth="1"/>
    <col min="2" max="2" width="31.625" style="1" customWidth="1"/>
    <col min="3" max="4" width="13.25" style="1" bestFit="1" customWidth="1"/>
    <col min="5" max="5" width="13.25" style="1" customWidth="1"/>
    <col min="6" max="6" width="12.875" style="1" customWidth="1"/>
    <col min="7" max="8" width="12.375" style="1" customWidth="1"/>
    <col min="9" max="11" width="10.625" style="1" customWidth="1"/>
    <col min="12" max="12" width="9" style="1"/>
    <col min="13" max="13" width="9" style="167"/>
    <col min="14" max="14" width="10.625" style="167" customWidth="1"/>
    <col min="15" max="15" width="12.5" style="169" customWidth="1"/>
    <col min="16" max="16" width="9" style="169"/>
    <col min="17" max="16384" width="9" style="1"/>
  </cols>
  <sheetData>
    <row r="1" spans="1:18" ht="24" customHeight="1">
      <c r="A1" s="278"/>
      <c r="B1" s="868" t="s">
        <v>649</v>
      </c>
      <c r="C1" s="868"/>
      <c r="D1" s="868"/>
      <c r="E1" s="868"/>
      <c r="F1" s="868"/>
      <c r="G1" s="868"/>
      <c r="H1" s="868"/>
    </row>
    <row r="2" spans="1:18" ht="15" customHeight="1">
      <c r="A2" s="120"/>
      <c r="B2" s="136"/>
    </row>
    <row r="3" spans="1:18" ht="15" customHeight="1">
      <c r="A3" s="120"/>
      <c r="B3" s="136"/>
    </row>
    <row r="4" spans="1:18" ht="20.100000000000001" customHeight="1">
      <c r="A4" s="765"/>
      <c r="B4" s="765"/>
      <c r="C4" s="766" t="s">
        <v>2</v>
      </c>
      <c r="D4" s="766" t="s">
        <v>2</v>
      </c>
      <c r="E4" s="766" t="s">
        <v>8</v>
      </c>
      <c r="F4" s="862" t="s">
        <v>80</v>
      </c>
      <c r="G4" s="862"/>
      <c r="H4" s="862"/>
    </row>
    <row r="5" spans="1:18" ht="20.100000000000001" customHeight="1">
      <c r="A5" s="56"/>
      <c r="B5" s="56"/>
      <c r="C5" s="47" t="s">
        <v>30</v>
      </c>
      <c r="D5" s="47" t="s">
        <v>549</v>
      </c>
      <c r="E5" s="47" t="s">
        <v>549</v>
      </c>
      <c r="F5" s="47" t="s">
        <v>29</v>
      </c>
      <c r="G5" s="47" t="s">
        <v>16</v>
      </c>
      <c r="H5" s="47" t="s">
        <v>551</v>
      </c>
    </row>
    <row r="6" spans="1:18" ht="20.100000000000001" customHeight="1">
      <c r="A6" s="56"/>
      <c r="B6" s="56"/>
      <c r="C6" s="11" t="s">
        <v>301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  <c r="I6" s="168"/>
      <c r="J6" s="168"/>
      <c r="K6" s="168"/>
    </row>
    <row r="7" spans="1:18" ht="20.100000000000001" customHeight="1">
      <c r="A7" s="56"/>
      <c r="B7" s="280" t="s">
        <v>17</v>
      </c>
    </row>
    <row r="8" spans="1:18" ht="24.95" customHeight="1">
      <c r="A8" s="277"/>
      <c r="B8" s="277" t="s">
        <v>31</v>
      </c>
      <c r="C8" s="293">
        <v>11790.722306711217</v>
      </c>
      <c r="D8" s="293">
        <v>10692.397717207341</v>
      </c>
      <c r="E8" s="293">
        <v>8204.1173893863051</v>
      </c>
      <c r="F8" s="294">
        <v>172.81131726787004</v>
      </c>
      <c r="G8" s="294">
        <v>158.53682414792993</v>
      </c>
      <c r="H8" s="294">
        <v>145.57224527830655</v>
      </c>
    </row>
    <row r="9" spans="1:18" ht="24.95" customHeight="1">
      <c r="A9" s="132"/>
      <c r="B9" s="132" t="s">
        <v>19</v>
      </c>
      <c r="C9" s="228">
        <v>11744.001149504693</v>
      </c>
      <c r="D9" s="228">
        <v>10631.511964206693</v>
      </c>
      <c r="E9" s="228">
        <v>8126.8447819641633</v>
      </c>
      <c r="F9" s="297">
        <v>175.36196202357917</v>
      </c>
      <c r="G9" s="297">
        <v>161.0773384035341</v>
      </c>
      <c r="H9" s="297">
        <v>147.2581900008839</v>
      </c>
      <c r="I9" s="167"/>
      <c r="J9" s="167"/>
      <c r="K9" s="167"/>
      <c r="L9" s="167"/>
      <c r="R9" s="167"/>
    </row>
    <row r="10" spans="1:18" ht="24.95" customHeight="1">
      <c r="A10" s="132"/>
      <c r="B10" s="132" t="s">
        <v>195</v>
      </c>
      <c r="C10" s="228">
        <v>46.721157206522911</v>
      </c>
      <c r="D10" s="228">
        <v>60.885753000646822</v>
      </c>
      <c r="E10" s="784">
        <v>77.272607422140098</v>
      </c>
      <c r="F10" s="298">
        <v>37.11510215582728</v>
      </c>
      <c r="G10" s="298">
        <v>42.231253649684035</v>
      </c>
      <c r="H10" s="298">
        <v>66.046306308027297</v>
      </c>
      <c r="I10" s="167"/>
      <c r="J10" s="167"/>
      <c r="K10" s="167"/>
      <c r="L10" s="167"/>
      <c r="R10" s="167"/>
    </row>
    <row r="11" spans="1:18" ht="24.95" customHeight="1">
      <c r="A11" s="131"/>
      <c r="B11" s="276" t="s">
        <v>190</v>
      </c>
      <c r="C11" s="227">
        <v>514643.49259477749</v>
      </c>
      <c r="D11" s="227">
        <v>555684.90924633108</v>
      </c>
      <c r="E11" s="785">
        <v>498816.06268547988</v>
      </c>
      <c r="F11" s="296">
        <v>171.55716346832085</v>
      </c>
      <c r="G11" s="296">
        <v>184.48889023305853</v>
      </c>
      <c r="H11" s="296">
        <v>192.02825682961912</v>
      </c>
      <c r="I11" s="170"/>
      <c r="J11" s="170"/>
      <c r="K11" s="170"/>
      <c r="L11" s="167"/>
      <c r="R11" s="167"/>
    </row>
    <row r="12" spans="1:18" ht="24.95" customHeight="1">
      <c r="A12" s="132"/>
      <c r="B12" s="132" t="s">
        <v>19</v>
      </c>
      <c r="C12" s="228">
        <v>514606.02965861256</v>
      </c>
      <c r="D12" s="228">
        <v>555636.96160596644</v>
      </c>
      <c r="E12" s="784">
        <v>498762.36570331804</v>
      </c>
      <c r="F12" s="298">
        <v>171.61059392754606</v>
      </c>
      <c r="G12" s="298">
        <v>184.55440838144338</v>
      </c>
      <c r="H12" s="298">
        <v>192.08440350535696</v>
      </c>
      <c r="I12" s="169"/>
      <c r="J12" s="169"/>
      <c r="K12" s="169"/>
      <c r="L12" s="167"/>
      <c r="R12" s="167"/>
    </row>
    <row r="13" spans="1:18" ht="24.95" customHeight="1">
      <c r="A13" s="132"/>
      <c r="B13" s="132" t="s">
        <v>195</v>
      </c>
      <c r="C13" s="228">
        <v>37.462936164982651</v>
      </c>
      <c r="D13" s="228">
        <v>47.947640364668771</v>
      </c>
      <c r="E13" s="228">
        <v>53.696982161851992</v>
      </c>
      <c r="F13" s="297">
        <v>32.511655974746255</v>
      </c>
      <c r="G13" s="297">
        <v>36.075476372720551</v>
      </c>
      <c r="H13" s="297">
        <v>51.6894609691645</v>
      </c>
      <c r="I13" s="167"/>
      <c r="J13" s="167"/>
      <c r="K13" s="167"/>
      <c r="L13" s="167"/>
      <c r="R13" s="167"/>
    </row>
    <row r="14" spans="1:18" ht="24.95" customHeight="1">
      <c r="A14" s="131"/>
      <c r="B14" s="276" t="s">
        <v>20</v>
      </c>
      <c r="C14" s="300">
        <v>0</v>
      </c>
      <c r="D14" s="227">
        <v>0</v>
      </c>
      <c r="E14" s="785">
        <v>0</v>
      </c>
      <c r="F14" s="296"/>
      <c r="G14" s="296"/>
      <c r="H14" s="296"/>
      <c r="I14" s="170"/>
      <c r="J14" s="170"/>
      <c r="K14" s="170"/>
      <c r="L14" s="167"/>
      <c r="R14" s="167"/>
    </row>
    <row r="15" spans="1:18" ht="24.95" customHeight="1">
      <c r="A15" s="132"/>
      <c r="B15" s="131" t="s">
        <v>32</v>
      </c>
      <c r="C15" s="227">
        <v>11333.60310140792</v>
      </c>
      <c r="D15" s="227">
        <v>10610.538476903144</v>
      </c>
      <c r="E15" s="785">
        <v>10668.143655677875</v>
      </c>
      <c r="F15" s="296">
        <v>119.87878809566054</v>
      </c>
      <c r="G15" s="296">
        <v>98.320627697004497</v>
      </c>
      <c r="H15" s="296">
        <v>89.64578167337902</v>
      </c>
      <c r="I15" s="167"/>
      <c r="J15" s="167"/>
      <c r="K15" s="167"/>
      <c r="L15" s="167"/>
      <c r="R15" s="167"/>
    </row>
    <row r="16" spans="1:18" ht="24.95" customHeight="1">
      <c r="A16" s="132"/>
      <c r="B16" s="132" t="s">
        <v>19</v>
      </c>
      <c r="C16" s="228">
        <v>2696.1094114452362</v>
      </c>
      <c r="D16" s="228">
        <v>3256.5788736216864</v>
      </c>
      <c r="E16" s="228">
        <v>3774.3187750115562</v>
      </c>
      <c r="F16" s="297">
        <v>143.49088877298195</v>
      </c>
      <c r="G16" s="297">
        <v>151.34750646033936</v>
      </c>
      <c r="H16" s="297">
        <v>160.16525739396815</v>
      </c>
      <c r="J16" s="167"/>
      <c r="K16" s="167"/>
      <c r="L16" s="167"/>
      <c r="R16" s="167"/>
    </row>
    <row r="17" spans="1:18" ht="24.95" customHeight="1">
      <c r="A17" s="131"/>
      <c r="B17" s="279" t="s">
        <v>195</v>
      </c>
      <c r="C17" s="228">
        <v>8637.4936899626828</v>
      </c>
      <c r="D17" s="228">
        <v>7353.9596032814588</v>
      </c>
      <c r="E17" s="784">
        <v>6893.8248806663205</v>
      </c>
      <c r="F17" s="298">
        <v>114.0221383573315</v>
      </c>
      <c r="G17" s="298">
        <v>85.114783880964296</v>
      </c>
      <c r="H17" s="298">
        <v>72.233433325685041</v>
      </c>
      <c r="I17" s="120"/>
      <c r="J17" s="170"/>
      <c r="K17" s="170"/>
      <c r="L17" s="167"/>
      <c r="R17" s="167"/>
    </row>
    <row r="18" spans="1:18" ht="24.95" customHeight="1">
      <c r="A18" s="132"/>
      <c r="B18" s="131" t="s">
        <v>191</v>
      </c>
      <c r="C18" s="227">
        <v>1189015.6567030642</v>
      </c>
      <c r="D18" s="227">
        <v>1469781.0642704186</v>
      </c>
      <c r="E18" s="227">
        <v>1383447.5186035754</v>
      </c>
      <c r="F18" s="295">
        <v>141.70868348638828</v>
      </c>
      <c r="G18" s="295">
        <v>156.4345366237919</v>
      </c>
      <c r="H18" s="295">
        <v>134.18997722611945</v>
      </c>
      <c r="J18" s="167"/>
      <c r="K18" s="167"/>
      <c r="L18" s="167"/>
      <c r="R18" s="167"/>
    </row>
    <row r="19" spans="1:18" ht="24.95" customHeight="1">
      <c r="A19" s="277"/>
      <c r="B19" s="124" t="s">
        <v>19</v>
      </c>
      <c r="C19" s="226">
        <v>388419.2323241221</v>
      </c>
      <c r="D19" s="226">
        <v>375494.53767918283</v>
      </c>
      <c r="E19" s="226">
        <v>423235.84129265288</v>
      </c>
      <c r="F19" s="299">
        <v>114.65403332468999</v>
      </c>
      <c r="G19" s="299">
        <v>101.62063605064469</v>
      </c>
      <c r="H19" s="299">
        <v>105.74866368815346</v>
      </c>
    </row>
    <row r="20" spans="1:18" ht="22.5" customHeight="1">
      <c r="A20" s="131"/>
      <c r="B20" s="124" t="s">
        <v>195</v>
      </c>
      <c r="C20" s="226">
        <v>800596.424378942</v>
      </c>
      <c r="D20" s="226">
        <v>1094286.5265912358</v>
      </c>
      <c r="E20" s="226">
        <v>960211.67731092242</v>
      </c>
      <c r="F20" s="299">
        <v>160.02925647316999</v>
      </c>
      <c r="G20" s="299">
        <v>191.96525623633144</v>
      </c>
      <c r="H20" s="299">
        <v>152.23722949099746</v>
      </c>
    </row>
    <row r="21" spans="1:18" ht="20.100000000000001" customHeight="1">
      <c r="A21" s="133"/>
      <c r="B21" s="134"/>
    </row>
    <row r="22" spans="1:18" ht="20.100000000000001" customHeight="1">
      <c r="A22" s="134"/>
      <c r="B22" s="134"/>
    </row>
    <row r="23" spans="1:18" ht="20.100000000000001" customHeight="1">
      <c r="A23" s="134"/>
      <c r="B23" s="134"/>
    </row>
    <row r="24" spans="1:18" ht="20.100000000000001" customHeight="1">
      <c r="A24" s="133"/>
      <c r="B24" s="134"/>
    </row>
    <row r="25" spans="1:18" ht="20.100000000000001" customHeight="1">
      <c r="A25" s="132"/>
      <c r="B25" s="132"/>
    </row>
    <row r="26" spans="1:18" ht="20.100000000000001" customHeight="1">
      <c r="A26" s="132"/>
      <c r="B26" s="132"/>
    </row>
    <row r="27" spans="1:18" ht="14.1" customHeight="1">
      <c r="A27" s="132"/>
      <c r="B27" s="132"/>
    </row>
    <row r="28" spans="1:18" ht="14.1" customHeight="1">
      <c r="A28" s="132"/>
      <c r="B28" s="132"/>
    </row>
    <row r="29" spans="1:18" ht="14.1" customHeight="1">
      <c r="A29" s="132"/>
      <c r="B29" s="132"/>
    </row>
    <row r="30" spans="1:18" ht="14.1" customHeight="1">
      <c r="A30" s="131"/>
      <c r="B30" s="276"/>
    </row>
    <row r="31" spans="1:18" ht="14.1" customHeight="1">
      <c r="A31" s="133"/>
      <c r="B31" s="134"/>
    </row>
    <row r="32" spans="1:18" ht="14.1" customHeight="1">
      <c r="A32" s="133"/>
      <c r="B32" s="134"/>
    </row>
    <row r="33" spans="1:2" ht="14.1" customHeight="1">
      <c r="A33" s="134"/>
      <c r="B33" s="134"/>
    </row>
    <row r="34" spans="1:2" ht="14.1" customHeight="1">
      <c r="A34" s="134"/>
      <c r="B34" s="134"/>
    </row>
    <row r="35" spans="1:2" ht="14.1" customHeight="1">
      <c r="A35" s="133"/>
      <c r="B35" s="134"/>
    </row>
    <row r="36" spans="1:2" ht="14.1" customHeight="1">
      <c r="A36" s="132"/>
      <c r="B36" s="132"/>
    </row>
    <row r="37" spans="1:2" ht="14.1" customHeight="1">
      <c r="A37" s="132"/>
      <c r="B37" s="132"/>
    </row>
    <row r="38" spans="1:2" ht="14.1" customHeight="1">
      <c r="A38" s="132"/>
      <c r="B38" s="132"/>
    </row>
    <row r="39" spans="1:2" ht="14.1" customHeight="1">
      <c r="A39" s="132"/>
      <c r="B39" s="132"/>
    </row>
    <row r="40" spans="1:2" ht="14.1" customHeight="1">
      <c r="A40" s="132"/>
      <c r="B40" s="132"/>
    </row>
    <row r="43" spans="1:2">
      <c r="B43" s="2"/>
    </row>
    <row r="44" spans="1:2">
      <c r="B44" s="2"/>
    </row>
    <row r="45" spans="1:2">
      <c r="B45" s="2"/>
    </row>
    <row r="46" spans="1:2">
      <c r="B46" s="2"/>
    </row>
    <row r="47" spans="1:2">
      <c r="B47" s="2"/>
    </row>
    <row r="48" spans="1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</sheetData>
  <mergeCells count="2">
    <mergeCell ref="B1:H1"/>
    <mergeCell ref="F4:H4"/>
  </mergeCells>
  <pageMargins left="1.1811023622047245" right="0.78740157480314965" top="0.78740157480314965" bottom="0.78740157480314965" header="0" footer="0"/>
  <pageSetup paperSize="9" scale="87" firstPageNumber="19" fitToHeight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1"/>
  <sheetViews>
    <sheetView workbookViewId="0">
      <selection sqref="A1:C1"/>
    </sheetView>
  </sheetViews>
  <sheetFormatPr defaultColWidth="9" defaultRowHeight="15.75"/>
  <cols>
    <col min="1" max="1" width="41" style="451" customWidth="1"/>
    <col min="2" max="3" width="15.375" style="439" customWidth="1"/>
    <col min="4" max="4" width="12.875" style="439" customWidth="1"/>
    <col min="5" max="5" width="11.875" style="439" bestFit="1" customWidth="1"/>
    <col min="6" max="6" width="13.75" style="439" bestFit="1" customWidth="1"/>
    <col min="7" max="16384" width="9" style="439"/>
  </cols>
  <sheetData>
    <row r="1" spans="1:7" ht="29.25" customHeight="1">
      <c r="A1" s="870" t="s">
        <v>650</v>
      </c>
      <c r="B1" s="870"/>
      <c r="C1" s="870"/>
    </row>
    <row r="2" spans="1:7">
      <c r="A2" s="440"/>
      <c r="B2" s="441"/>
      <c r="C2" s="442" t="s">
        <v>457</v>
      </c>
    </row>
    <row r="3" spans="1:7" ht="63">
      <c r="A3" s="443"/>
      <c r="B3" s="444" t="s">
        <v>403</v>
      </c>
      <c r="C3" s="444" t="s">
        <v>404</v>
      </c>
      <c r="D3" s="445"/>
    </row>
    <row r="4" spans="1:7" ht="23.25" customHeight="1">
      <c r="A4" s="446" t="s">
        <v>251</v>
      </c>
      <c r="B4" s="447">
        <v>13550851810.8582</v>
      </c>
      <c r="C4" s="448">
        <v>126.37297871234203</v>
      </c>
      <c r="D4" s="449"/>
    </row>
    <row r="5" spans="1:7" ht="23.25" customHeight="1">
      <c r="A5" s="446" t="s">
        <v>40</v>
      </c>
      <c r="B5" s="450">
        <v>0</v>
      </c>
      <c r="C5" s="450" t="s">
        <v>429</v>
      </c>
      <c r="D5" s="449"/>
    </row>
    <row r="6" spans="1:7" ht="23.25" customHeight="1">
      <c r="A6" s="451" t="s">
        <v>252</v>
      </c>
      <c r="B6" s="450">
        <v>0</v>
      </c>
      <c r="C6" s="450" t="s">
        <v>429</v>
      </c>
      <c r="D6" s="449"/>
    </row>
    <row r="7" spans="1:7" ht="23.25" customHeight="1">
      <c r="A7" s="451" t="s">
        <v>253</v>
      </c>
      <c r="B7" s="450">
        <v>241909184.08859998</v>
      </c>
      <c r="C7" s="452">
        <v>97.891761609474827</v>
      </c>
      <c r="D7" s="449"/>
    </row>
    <row r="8" spans="1:7" ht="23.25" customHeight="1">
      <c r="A8" s="451" t="s">
        <v>254</v>
      </c>
      <c r="B8" s="450">
        <v>0</v>
      </c>
      <c r="C8" s="450">
        <v>0</v>
      </c>
      <c r="D8" s="449"/>
    </row>
    <row r="9" spans="1:7" ht="23.25" customHeight="1">
      <c r="A9" s="451" t="s">
        <v>255</v>
      </c>
      <c r="B9" s="450">
        <v>165151167.4192</v>
      </c>
      <c r="C9" s="452">
        <v>246.43391668753307</v>
      </c>
      <c r="D9" s="449"/>
    </row>
    <row r="10" spans="1:7" ht="23.25" customHeight="1">
      <c r="A10" s="451" t="s">
        <v>405</v>
      </c>
      <c r="B10" s="450">
        <v>7563766950.2412996</v>
      </c>
      <c r="C10" s="452">
        <v>145.00945215570681</v>
      </c>
      <c r="D10" s="449"/>
      <c r="F10" s="457"/>
    </row>
    <row r="11" spans="1:7" ht="23.25" customHeight="1">
      <c r="A11" s="451" t="s">
        <v>406</v>
      </c>
      <c r="B11" s="450">
        <v>646110851.05620003</v>
      </c>
      <c r="C11" s="452">
        <v>107.04475875735015</v>
      </c>
      <c r="D11" s="449"/>
      <c r="G11" s="556"/>
    </row>
    <row r="12" spans="1:7" ht="23.25" customHeight="1">
      <c r="A12" s="451" t="s">
        <v>256</v>
      </c>
      <c r="B12" s="450">
        <v>0</v>
      </c>
      <c r="C12" s="452" t="s">
        <v>429</v>
      </c>
      <c r="D12" s="449"/>
    </row>
    <row r="13" spans="1:7" ht="23.25" customHeight="1">
      <c r="A13" s="451" t="s">
        <v>257</v>
      </c>
      <c r="B13" s="450">
        <v>63054.999200000006</v>
      </c>
      <c r="C13" s="452">
        <v>84.889843381913295</v>
      </c>
      <c r="D13" s="449"/>
    </row>
    <row r="14" spans="1:7" ht="23.25" customHeight="1">
      <c r="A14" s="451" t="s">
        <v>258</v>
      </c>
      <c r="B14" s="450">
        <v>2125715756.7143998</v>
      </c>
      <c r="C14" s="452">
        <v>131.10792188567993</v>
      </c>
      <c r="D14" s="449"/>
    </row>
    <row r="15" spans="1:7" ht="23.25" customHeight="1">
      <c r="A15" s="451" t="s">
        <v>259</v>
      </c>
      <c r="B15" s="450">
        <v>20218869.261500001</v>
      </c>
      <c r="C15" s="452">
        <v>86.945349409600141</v>
      </c>
      <c r="D15" s="449"/>
    </row>
    <row r="16" spans="1:7" ht="23.25" customHeight="1">
      <c r="A16" s="451" t="s">
        <v>260</v>
      </c>
      <c r="B16" s="450">
        <v>291011233.62669998</v>
      </c>
      <c r="C16" s="452">
        <v>94.264386581050701</v>
      </c>
      <c r="D16" s="449"/>
    </row>
    <row r="17" spans="1:4" ht="23.25" customHeight="1">
      <c r="A17" s="451" t="s">
        <v>261</v>
      </c>
      <c r="B17" s="450">
        <v>95471548.958099991</v>
      </c>
      <c r="C17" s="452">
        <v>47.845697907569658</v>
      </c>
      <c r="D17" s="449"/>
    </row>
    <row r="18" spans="1:4" ht="23.25" customHeight="1">
      <c r="A18" s="451" t="s">
        <v>262</v>
      </c>
      <c r="B18" s="450">
        <v>403045.73850000004</v>
      </c>
      <c r="C18" s="452">
        <v>43.119792166194266</v>
      </c>
      <c r="D18" s="449"/>
    </row>
    <row r="19" spans="1:4" ht="23.25" customHeight="1">
      <c r="A19" s="451" t="s">
        <v>263</v>
      </c>
      <c r="B19" s="450">
        <v>2401030148.7545004</v>
      </c>
      <c r="C19" s="452">
        <v>100.43130402823884</v>
      </c>
    </row>
    <row r="20" spans="1:4" ht="15.75" customHeight="1">
      <c r="B20" s="453"/>
      <c r="C20" s="453"/>
    </row>
    <row r="21" spans="1:4">
      <c r="A21" s="454" t="s">
        <v>567</v>
      </c>
    </row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1"/>
  <sheetViews>
    <sheetView workbookViewId="0">
      <selection activeCell="F5" sqref="F5"/>
    </sheetView>
  </sheetViews>
  <sheetFormatPr defaultColWidth="9" defaultRowHeight="15.75"/>
  <cols>
    <col min="1" max="1" width="40.375" style="451" customWidth="1"/>
    <col min="2" max="3" width="15.375" style="439" customWidth="1"/>
    <col min="4" max="4" width="12.875" style="439" customWidth="1"/>
    <col min="5" max="16384" width="9" style="439"/>
  </cols>
  <sheetData>
    <row r="1" spans="1:3" ht="33" customHeight="1">
      <c r="A1" s="870" t="s">
        <v>651</v>
      </c>
      <c r="B1" s="870"/>
      <c r="C1" s="870"/>
    </row>
    <row r="2" spans="1:3">
      <c r="A2" s="440"/>
      <c r="B2" s="441"/>
      <c r="C2" s="442" t="s">
        <v>457</v>
      </c>
    </row>
    <row r="3" spans="1:3" ht="63">
      <c r="A3" s="443"/>
      <c r="B3" s="444" t="s">
        <v>407</v>
      </c>
      <c r="C3" s="444" t="s">
        <v>404</v>
      </c>
    </row>
    <row r="4" spans="1:3" ht="26.25" customHeight="1">
      <c r="A4" s="446" t="s">
        <v>251</v>
      </c>
      <c r="B4" s="455">
        <v>13049314293.586597</v>
      </c>
      <c r="C4" s="456">
        <v>112.5841261582531</v>
      </c>
    </row>
    <row r="5" spans="1:3" ht="26.25" customHeight="1">
      <c r="A5" s="446" t="s">
        <v>40</v>
      </c>
      <c r="B5" s="458"/>
      <c r="C5" s="458" t="s">
        <v>429</v>
      </c>
    </row>
    <row r="6" spans="1:3" ht="26.25" customHeight="1">
      <c r="A6" s="451" t="s">
        <v>252</v>
      </c>
      <c r="B6" s="689">
        <v>0</v>
      </c>
      <c r="C6" s="458" t="s">
        <v>429</v>
      </c>
    </row>
    <row r="7" spans="1:3" ht="26.25" customHeight="1">
      <c r="A7" s="451" t="s">
        <v>253</v>
      </c>
      <c r="B7" s="458">
        <v>40912664.132600002</v>
      </c>
      <c r="C7" s="449">
        <v>55.984350398946368</v>
      </c>
    </row>
    <row r="8" spans="1:3" ht="26.25" customHeight="1">
      <c r="A8" s="451" t="s">
        <v>254</v>
      </c>
      <c r="B8" s="458">
        <v>0</v>
      </c>
      <c r="C8" s="458" t="s">
        <v>429</v>
      </c>
    </row>
    <row r="9" spans="1:3" ht="26.25" customHeight="1">
      <c r="A9" s="451" t="s">
        <v>255</v>
      </c>
      <c r="B9" s="458">
        <v>17183081.799099997</v>
      </c>
      <c r="C9" s="449">
        <v>59.699822006230342</v>
      </c>
    </row>
    <row r="10" spans="1:3" ht="26.25" customHeight="1">
      <c r="A10" s="451" t="s">
        <v>405</v>
      </c>
      <c r="B10" s="458">
        <v>4557499717.7481995</v>
      </c>
      <c r="C10" s="449">
        <v>138.07189519602224</v>
      </c>
    </row>
    <row r="11" spans="1:3" ht="26.25" customHeight="1">
      <c r="A11" s="451" t="s">
        <v>406</v>
      </c>
      <c r="B11" s="458">
        <v>2811511717.6448998</v>
      </c>
      <c r="C11" s="449">
        <v>114.30606046722842</v>
      </c>
    </row>
    <row r="12" spans="1:3" ht="26.25" customHeight="1">
      <c r="A12" s="451" t="s">
        <v>256</v>
      </c>
      <c r="B12" s="458">
        <v>0</v>
      </c>
      <c r="C12" s="449" t="s">
        <v>429</v>
      </c>
    </row>
    <row r="13" spans="1:3" s="378" customFormat="1" ht="26.25" customHeight="1">
      <c r="A13" s="451" t="s">
        <v>257</v>
      </c>
      <c r="B13" s="458">
        <v>67052.020700000008</v>
      </c>
      <c r="C13" s="449">
        <v>107.19342321135348</v>
      </c>
    </row>
    <row r="14" spans="1:3" ht="26.25" customHeight="1">
      <c r="A14" s="451" t="s">
        <v>258</v>
      </c>
      <c r="B14" s="458">
        <v>2576889135.5901003</v>
      </c>
      <c r="C14" s="449">
        <v>107.46131770534461</v>
      </c>
    </row>
    <row r="15" spans="1:3" ht="26.25" customHeight="1">
      <c r="A15" s="451" t="s">
        <v>259</v>
      </c>
      <c r="B15" s="458">
        <v>111671716.93789999</v>
      </c>
      <c r="C15" s="449">
        <v>106.74202455295313</v>
      </c>
    </row>
    <row r="16" spans="1:3" ht="26.25" customHeight="1">
      <c r="A16" s="451" t="s">
        <v>260</v>
      </c>
      <c r="B16" s="458">
        <v>176723376.38309997</v>
      </c>
      <c r="C16" s="449">
        <v>73.028213481951227</v>
      </c>
    </row>
    <row r="17" spans="1:3" ht="26.25" customHeight="1">
      <c r="A17" s="451" t="s">
        <v>261</v>
      </c>
      <c r="B17" s="458">
        <v>770046049.50100005</v>
      </c>
      <c r="C17" s="449">
        <v>103.96610458416625</v>
      </c>
    </row>
    <row r="18" spans="1:3" ht="26.25" customHeight="1">
      <c r="A18" s="451" t="s">
        <v>262</v>
      </c>
      <c r="B18" s="458">
        <v>5535734.1455999985</v>
      </c>
      <c r="C18" s="449">
        <v>28.549913000074771</v>
      </c>
    </row>
    <row r="19" spans="1:3" ht="26.25" customHeight="1">
      <c r="A19" s="451" t="s">
        <v>263</v>
      </c>
      <c r="B19" s="458">
        <v>1981274047.6833999</v>
      </c>
      <c r="C19" s="449">
        <v>89.097783418915242</v>
      </c>
    </row>
    <row r="20" spans="1:3">
      <c r="B20" s="453"/>
      <c r="C20" s="453"/>
    </row>
    <row r="21" spans="1:3">
      <c r="A21" s="454" t="s">
        <v>566</v>
      </c>
    </row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38"/>
  <sheetViews>
    <sheetView workbookViewId="0">
      <selection sqref="A1:F1"/>
    </sheetView>
  </sheetViews>
  <sheetFormatPr defaultColWidth="8" defaultRowHeight="12.75"/>
  <cols>
    <col min="1" max="1" width="35.25" style="379" customWidth="1"/>
    <col min="2" max="2" width="13.125" style="379" customWidth="1"/>
    <col min="3" max="3" width="13.625" style="379" customWidth="1"/>
    <col min="4" max="4" width="12.875" style="379" customWidth="1"/>
    <col min="5" max="5" width="10.25" style="379" customWidth="1"/>
    <col min="6" max="6" width="9.125" style="379" hidden="1" customWidth="1"/>
    <col min="7" max="7" width="8" style="379" customWidth="1"/>
    <col min="8" max="16384" width="8" style="379"/>
  </cols>
  <sheetData>
    <row r="1" spans="1:7" s="378" customFormat="1" ht="31.5" customHeight="1">
      <c r="A1" s="871" t="s">
        <v>652</v>
      </c>
      <c r="B1" s="871"/>
      <c r="C1" s="871"/>
      <c r="D1" s="872"/>
      <c r="E1" s="872"/>
      <c r="F1" s="872"/>
    </row>
    <row r="3" spans="1:7" s="375" customFormat="1" ht="15.75">
      <c r="A3" s="459"/>
      <c r="B3" s="459"/>
      <c r="C3" s="459"/>
      <c r="D3" s="876" t="s">
        <v>458</v>
      </c>
      <c r="E3" s="876"/>
      <c r="G3" s="460"/>
    </row>
    <row r="4" spans="1:7" s="375" customFormat="1" ht="15.75" customHeight="1">
      <c r="A4" s="877"/>
      <c r="B4" s="873" t="s">
        <v>354</v>
      </c>
      <c r="C4" s="873" t="s">
        <v>569</v>
      </c>
      <c r="D4" s="873" t="s">
        <v>355</v>
      </c>
      <c r="E4" s="873" t="s">
        <v>356</v>
      </c>
      <c r="F4" s="461" t="s">
        <v>155</v>
      </c>
      <c r="G4" s="462"/>
    </row>
    <row r="5" spans="1:7" s="376" customFormat="1" ht="15.75">
      <c r="A5" s="878"/>
      <c r="B5" s="874"/>
      <c r="C5" s="874"/>
      <c r="D5" s="874"/>
      <c r="E5" s="874"/>
      <c r="F5" s="463" t="s">
        <v>6</v>
      </c>
    </row>
    <row r="6" spans="1:7" s="375" customFormat="1" ht="34.5" customHeight="1">
      <c r="A6" s="878"/>
      <c r="B6" s="875"/>
      <c r="C6" s="875"/>
      <c r="D6" s="875"/>
      <c r="E6" s="875"/>
      <c r="F6" s="464" t="s">
        <v>33</v>
      </c>
      <c r="G6" s="465"/>
    </row>
    <row r="7" spans="1:7" ht="31.5">
      <c r="A7" s="466" t="s">
        <v>231</v>
      </c>
      <c r="B7" s="467">
        <v>19950590.664829001</v>
      </c>
      <c r="C7" s="467">
        <v>18191726.340424001</v>
      </c>
      <c r="D7" s="468">
        <f t="shared" ref="D7:D29" si="0">IFERROR(B7/C7%,"")</f>
        <v>109.66848495569445</v>
      </c>
      <c r="E7" s="468">
        <v>100</v>
      </c>
      <c r="F7" s="468">
        <v>100</v>
      </c>
      <c r="G7" s="469"/>
    </row>
    <row r="8" spans="1:7" ht="18.75" customHeight="1">
      <c r="A8" s="470" t="s">
        <v>156</v>
      </c>
      <c r="B8" s="467">
        <v>16312590.475811999</v>
      </c>
      <c r="C8" s="467">
        <v>14727456.051591001</v>
      </c>
      <c r="D8" s="468">
        <f t="shared" si="0"/>
        <v>110.76312445725993</v>
      </c>
      <c r="E8" s="468">
        <f t="shared" ref="E8:E29" si="1">B8/$B$7%</f>
        <v>81.764949969975333</v>
      </c>
      <c r="F8" s="468">
        <f t="shared" ref="F8:F29" si="2">IFERROR(C8/$C$11%,"")</f>
        <v>1388.4741340761564</v>
      </c>
      <c r="G8" s="469"/>
    </row>
    <row r="9" spans="1:7" ht="15.75">
      <c r="A9" s="471" t="s">
        <v>232</v>
      </c>
      <c r="B9" s="472">
        <v>155161.75024699999</v>
      </c>
      <c r="C9" s="472">
        <v>140547.56010599999</v>
      </c>
      <c r="D9" s="473">
        <f t="shared" si="0"/>
        <v>110.3980390196586</v>
      </c>
      <c r="E9" s="473">
        <f t="shared" si="1"/>
        <v>0.77773010761298134</v>
      </c>
      <c r="F9" s="473">
        <f t="shared" si="2"/>
        <v>13.25053363806258</v>
      </c>
      <c r="G9" s="469"/>
    </row>
    <row r="10" spans="1:7" ht="18" customHeight="1">
      <c r="A10" s="471" t="s">
        <v>157</v>
      </c>
      <c r="B10" s="472">
        <v>10245663.389700999</v>
      </c>
      <c r="C10" s="472">
        <v>10437652.981923999</v>
      </c>
      <c r="D10" s="473">
        <f t="shared" si="0"/>
        <v>98.160605717056427</v>
      </c>
      <c r="E10" s="473">
        <f t="shared" si="1"/>
        <v>51.355188233915968</v>
      </c>
      <c r="F10" s="473">
        <f t="shared" si="2"/>
        <v>984.0403621030481</v>
      </c>
      <c r="G10" s="469"/>
    </row>
    <row r="11" spans="1:7" ht="31.5">
      <c r="A11" s="471" t="s">
        <v>158</v>
      </c>
      <c r="B11" s="472">
        <v>1509777.4322609999</v>
      </c>
      <c r="C11" s="472">
        <v>1060693.5837079999</v>
      </c>
      <c r="D11" s="473">
        <f t="shared" si="0"/>
        <v>142.33869757023336</v>
      </c>
      <c r="E11" s="473">
        <f t="shared" si="1"/>
        <v>7.5675826226167553</v>
      </c>
      <c r="F11" s="473">
        <f t="shared" si="2"/>
        <v>100.00000000000001</v>
      </c>
      <c r="G11" s="469"/>
    </row>
    <row r="12" spans="1:7" ht="18" customHeight="1">
      <c r="A12" s="471" t="s">
        <v>159</v>
      </c>
      <c r="B12" s="472">
        <v>1275016.5251780001</v>
      </c>
      <c r="C12" s="472">
        <v>1018307.631086</v>
      </c>
      <c r="D12" s="473">
        <f t="shared" si="0"/>
        <v>125.20936564309416</v>
      </c>
      <c r="E12" s="473">
        <f t="shared" si="1"/>
        <v>6.3908710604029055</v>
      </c>
      <c r="F12" s="473">
        <f t="shared" si="2"/>
        <v>96.003939943350474</v>
      </c>
      <c r="G12" s="469"/>
    </row>
    <row r="13" spans="1:7" s="474" customFormat="1" ht="18.75" customHeight="1">
      <c r="A13" s="471" t="s">
        <v>160</v>
      </c>
      <c r="B13" s="472">
        <v>206494.614481</v>
      </c>
      <c r="C13" s="472">
        <v>196069.683659</v>
      </c>
      <c r="D13" s="473">
        <f t="shared" si="0"/>
        <v>105.31695192619927</v>
      </c>
      <c r="E13" s="473">
        <f t="shared" si="1"/>
        <v>1.035030079811273</v>
      </c>
      <c r="F13" s="473">
        <f t="shared" si="2"/>
        <v>18.48504475473252</v>
      </c>
      <c r="G13" s="469"/>
    </row>
    <row r="14" spans="1:7" ht="19.5" customHeight="1">
      <c r="A14" s="471" t="s">
        <v>161</v>
      </c>
      <c r="B14" s="472">
        <v>453466.95676600002</v>
      </c>
      <c r="C14" s="472">
        <v>383717.93046499998</v>
      </c>
      <c r="D14" s="473">
        <f t="shared" si="0"/>
        <v>118.17716107675142</v>
      </c>
      <c r="E14" s="473">
        <f t="shared" si="1"/>
        <v>2.272950031326237</v>
      </c>
      <c r="F14" s="473">
        <f t="shared" si="2"/>
        <v>36.176133839104502</v>
      </c>
      <c r="G14" s="469"/>
    </row>
    <row r="15" spans="1:7" ht="15.75">
      <c r="A15" s="471" t="s">
        <v>233</v>
      </c>
      <c r="B15" s="475">
        <v>359094.72152800002</v>
      </c>
      <c r="C15" s="475">
        <v>305953.75583400001</v>
      </c>
      <c r="D15" s="473">
        <f t="shared" si="0"/>
        <v>117.3689535365052</v>
      </c>
      <c r="E15" s="473">
        <f t="shared" si="1"/>
        <v>1.799920250787612</v>
      </c>
      <c r="F15" s="476">
        <f t="shared" si="2"/>
        <v>28.844688092148068</v>
      </c>
      <c r="G15" s="469"/>
    </row>
    <row r="16" spans="1:7" ht="17.25" customHeight="1">
      <c r="A16" s="471" t="s">
        <v>162</v>
      </c>
      <c r="B16" s="472">
        <v>2121503.6676389999</v>
      </c>
      <c r="C16" s="472">
        <v>1041634.977194</v>
      </c>
      <c r="D16" s="473">
        <f t="shared" si="0"/>
        <v>203.67054813712144</v>
      </c>
      <c r="E16" s="473">
        <f t="shared" si="1"/>
        <v>10.633788759843636</v>
      </c>
      <c r="F16" s="473">
        <f t="shared" si="2"/>
        <v>98.203193947174242</v>
      </c>
      <c r="G16" s="469"/>
    </row>
    <row r="17" spans="1:7" ht="31.5">
      <c r="A17" s="471" t="s">
        <v>163</v>
      </c>
      <c r="B17" s="472">
        <v>19467.604147999999</v>
      </c>
      <c r="C17" s="472">
        <v>16294.167667</v>
      </c>
      <c r="D17" s="473">
        <f t="shared" si="0"/>
        <v>119.47590417537587</v>
      </c>
      <c r="E17" s="473">
        <f t="shared" si="1"/>
        <v>9.757908662984871E-2</v>
      </c>
      <c r="F17" s="473">
        <f t="shared" si="2"/>
        <v>1.5361804688247882</v>
      </c>
      <c r="G17" s="469"/>
    </row>
    <row r="18" spans="1:7" ht="15.75">
      <c r="A18" s="471" t="s">
        <v>164</v>
      </c>
      <c r="B18" s="472">
        <v>18527.323232999999</v>
      </c>
      <c r="C18" s="472">
        <v>5383.7330629999997</v>
      </c>
      <c r="D18" s="473">
        <f t="shared" si="0"/>
        <v>344.13524995007725</v>
      </c>
      <c r="E18" s="473">
        <f t="shared" si="1"/>
        <v>9.2866038626424799E-2</v>
      </c>
      <c r="F18" s="473">
        <f t="shared" si="2"/>
        <v>0.5075672320161877</v>
      </c>
      <c r="G18" s="469"/>
    </row>
    <row r="19" spans="1:7" ht="15.75">
      <c r="A19" s="471" t="s">
        <v>165</v>
      </c>
      <c r="B19" s="472">
        <v>277685.568271</v>
      </c>
      <c r="C19" s="472">
        <v>392267.27091700002</v>
      </c>
      <c r="D19" s="473">
        <f t="shared" si="0"/>
        <v>70.78988966422223</v>
      </c>
      <c r="E19" s="473">
        <f t="shared" si="1"/>
        <v>1.3918664010310899</v>
      </c>
      <c r="F19" s="473">
        <f t="shared" si="2"/>
        <v>36.982147996568628</v>
      </c>
      <c r="G19" s="469"/>
    </row>
    <row r="20" spans="1:7" ht="31.5">
      <c r="A20" s="471" t="s">
        <v>166</v>
      </c>
      <c r="B20" s="472">
        <v>23366.030018000001</v>
      </c>
      <c r="C20" s="472">
        <v>22318.033249</v>
      </c>
      <c r="D20" s="473">
        <f t="shared" si="0"/>
        <v>104.69573979618906</v>
      </c>
      <c r="E20" s="473">
        <f t="shared" si="1"/>
        <v>0.11711948989656781</v>
      </c>
      <c r="F20" s="473">
        <f t="shared" si="2"/>
        <v>2.1040980724122087</v>
      </c>
      <c r="G20" s="469"/>
    </row>
    <row r="21" spans="1:7" ht="47.25">
      <c r="A21" s="471" t="s">
        <v>234</v>
      </c>
      <c r="B21" s="472">
        <v>6459.6138689999998</v>
      </c>
      <c r="C21" s="472">
        <v>12568.498552999999</v>
      </c>
      <c r="D21" s="473">
        <f t="shared" si="0"/>
        <v>51.395270817436995</v>
      </c>
      <c r="E21" s="473">
        <f t="shared" si="1"/>
        <v>3.2378058261641779E-2</v>
      </c>
      <c r="F21" s="473">
        <f t="shared" si="2"/>
        <v>1.184932080861913</v>
      </c>
      <c r="G21" s="469"/>
    </row>
    <row r="22" spans="1:7" ht="39.75" customHeight="1">
      <c r="A22" s="470" t="s">
        <v>167</v>
      </c>
      <c r="B22" s="477">
        <v>0</v>
      </c>
      <c r="C22" s="477">
        <v>0</v>
      </c>
      <c r="D22" s="473" t="str">
        <f t="shared" si="0"/>
        <v/>
      </c>
      <c r="E22" s="473">
        <f t="shared" si="1"/>
        <v>0</v>
      </c>
      <c r="F22" s="478">
        <f t="shared" si="2"/>
        <v>0</v>
      </c>
      <c r="G22" s="469"/>
    </row>
    <row r="23" spans="1:7" ht="31.5">
      <c r="A23" s="470" t="s">
        <v>168</v>
      </c>
      <c r="B23" s="477">
        <v>3624066.6021369998</v>
      </c>
      <c r="C23" s="477">
        <v>3434389.3381770002</v>
      </c>
      <c r="D23" s="473">
        <f t="shared" si="0"/>
        <v>105.52288180759034</v>
      </c>
      <c r="E23" s="473">
        <f t="shared" si="1"/>
        <v>18.165209557057807</v>
      </c>
      <c r="F23" s="478">
        <f t="shared" si="2"/>
        <v>323.78713239416174</v>
      </c>
      <c r="G23" s="469"/>
    </row>
    <row r="24" spans="1:7" ht="18.75" customHeight="1">
      <c r="A24" s="471" t="s">
        <v>235</v>
      </c>
      <c r="B24" s="472">
        <v>3624066.6021369998</v>
      </c>
      <c r="C24" s="472">
        <v>3434389.3381770002</v>
      </c>
      <c r="D24" s="473">
        <f t="shared" si="0"/>
        <v>105.52288180759034</v>
      </c>
      <c r="E24" s="473">
        <f t="shared" si="1"/>
        <v>18.165209557057807</v>
      </c>
      <c r="F24" s="473">
        <f t="shared" si="2"/>
        <v>323.78713239416174</v>
      </c>
      <c r="G24" s="469"/>
    </row>
    <row r="25" spans="1:7" ht="19.5" customHeight="1">
      <c r="A25" s="471" t="s">
        <v>236</v>
      </c>
      <c r="B25" s="472">
        <v>2808990.9326109998</v>
      </c>
      <c r="C25" s="472">
        <v>4179085.0020070001</v>
      </c>
      <c r="D25" s="473">
        <f t="shared" si="0"/>
        <v>67.215453412935744</v>
      </c>
      <c r="E25" s="473">
        <f t="shared" si="1"/>
        <v>14.079738188218078</v>
      </c>
      <c r="F25" s="473">
        <f t="shared" si="2"/>
        <v>393.99550126414903</v>
      </c>
      <c r="G25" s="469"/>
    </row>
    <row r="26" spans="1:7" ht="15.75">
      <c r="A26" s="470" t="s">
        <v>237</v>
      </c>
      <c r="B26" s="477">
        <v>0</v>
      </c>
      <c r="C26" s="477">
        <v>13294.341764000001</v>
      </c>
      <c r="D26" s="473">
        <f t="shared" si="0"/>
        <v>0</v>
      </c>
      <c r="E26" s="473">
        <f t="shared" si="1"/>
        <v>0</v>
      </c>
      <c r="F26" s="478">
        <f t="shared" si="2"/>
        <v>1.253363079422551</v>
      </c>
      <c r="G26" s="469"/>
    </row>
    <row r="27" spans="1:7" ht="15.75">
      <c r="A27" s="479" t="s">
        <v>238</v>
      </c>
      <c r="B27" s="467">
        <v>13933.586880000001</v>
      </c>
      <c r="C27" s="467">
        <v>16586.608892</v>
      </c>
      <c r="D27" s="473">
        <f t="shared" si="0"/>
        <v>84.005036657736611</v>
      </c>
      <c r="E27" s="473">
        <f t="shared" si="1"/>
        <v>6.984047296686606E-2</v>
      </c>
      <c r="F27" s="468">
        <f t="shared" si="2"/>
        <v>1.5637512234227069</v>
      </c>
    </row>
    <row r="28" spans="1:7" ht="31.5">
      <c r="A28" s="377" t="s">
        <v>239</v>
      </c>
      <c r="B28" s="477">
        <v>0</v>
      </c>
      <c r="C28" s="477">
        <v>0</v>
      </c>
      <c r="D28" s="473" t="str">
        <f t="shared" si="0"/>
        <v/>
      </c>
      <c r="E28" s="473">
        <f t="shared" si="1"/>
        <v>0</v>
      </c>
      <c r="F28" s="468">
        <f t="shared" si="2"/>
        <v>0</v>
      </c>
    </row>
    <row r="29" spans="1:7" ht="33.75" customHeight="1">
      <c r="A29" s="480" t="s">
        <v>250</v>
      </c>
      <c r="B29" s="467">
        <v>0</v>
      </c>
      <c r="C29" s="477">
        <v>0</v>
      </c>
      <c r="D29" s="473" t="str">
        <f t="shared" si="0"/>
        <v/>
      </c>
      <c r="E29" s="473">
        <f t="shared" si="1"/>
        <v>0</v>
      </c>
      <c r="F29" s="478">
        <f t="shared" si="2"/>
        <v>0</v>
      </c>
    </row>
    <row r="30" spans="1:7" ht="20.100000000000001" customHeight="1">
      <c r="A30" s="481"/>
      <c r="B30" s="482"/>
      <c r="C30" s="482"/>
      <c r="D30" s="482"/>
      <c r="E30" s="482"/>
      <c r="F30" s="482"/>
    </row>
    <row r="31" spans="1:7" ht="20.100000000000001" customHeight="1">
      <c r="A31" s="483" t="s">
        <v>568</v>
      </c>
      <c r="B31" s="378"/>
      <c r="C31" s="378"/>
      <c r="D31" s="378"/>
    </row>
    <row r="32" spans="1:7" ht="20.100000000000001" customHeight="1">
      <c r="A32" s="378"/>
      <c r="B32" s="378"/>
      <c r="C32" s="378"/>
      <c r="D32" s="378"/>
    </row>
    <row r="33" spans="1:4" ht="20.100000000000001" customHeight="1">
      <c r="A33" s="378"/>
      <c r="B33" s="378"/>
      <c r="C33" s="378"/>
      <c r="D33" s="378"/>
    </row>
    <row r="34" spans="1:4" ht="20.100000000000001" customHeight="1">
      <c r="A34" s="378"/>
      <c r="B34" s="378"/>
      <c r="C34" s="378"/>
      <c r="D34" s="378"/>
    </row>
    <row r="35" spans="1:4" ht="20.100000000000001" customHeight="1">
      <c r="A35" s="378"/>
      <c r="B35" s="378"/>
      <c r="C35" s="378"/>
      <c r="D35" s="378"/>
    </row>
    <row r="36" spans="1:4" ht="15.75">
      <c r="A36" s="378"/>
      <c r="B36" s="378"/>
      <c r="C36" s="378"/>
      <c r="D36" s="378"/>
    </row>
    <row r="37" spans="1:4" ht="15.75">
      <c r="A37" s="378"/>
      <c r="B37" s="378"/>
      <c r="C37" s="378"/>
      <c r="D37" s="378"/>
    </row>
    <row r="38" spans="1:4" ht="15.75">
      <c r="A38" s="378"/>
      <c r="B38" s="378"/>
      <c r="C38" s="378"/>
      <c r="D38" s="378"/>
    </row>
  </sheetData>
  <mergeCells count="7">
    <mergeCell ref="A1:F1"/>
    <mergeCell ref="B4:B6"/>
    <mergeCell ref="C4:C6"/>
    <mergeCell ref="D4:D6"/>
    <mergeCell ref="E4:E6"/>
    <mergeCell ref="D3:E3"/>
    <mergeCell ref="A4:A6"/>
  </mergeCells>
  <pageMargins left="0.7" right="0.4" top="0.75" bottom="0.75" header="0.3" footer="0.3"/>
  <pageSetup paperSize="9" fitToHeight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I45"/>
  <sheetViews>
    <sheetView workbookViewId="0">
      <selection activeCell="I8" sqref="I8"/>
    </sheetView>
  </sheetViews>
  <sheetFormatPr defaultColWidth="8" defaultRowHeight="15.75"/>
  <cols>
    <col min="1" max="1" width="35.25" style="379" customWidth="1"/>
    <col min="2" max="2" width="13.375" style="379" customWidth="1"/>
    <col min="3" max="3" width="13.875" style="379" hidden="1" customWidth="1"/>
    <col min="4" max="4" width="12.875" style="379" customWidth="1"/>
    <col min="5" max="5" width="10.625" style="379" customWidth="1"/>
    <col min="6" max="6" width="14.5" style="379" hidden="1" customWidth="1"/>
    <col min="7" max="7" width="11.875" style="379" bestFit="1" customWidth="1"/>
    <col min="8" max="8" width="8" style="379"/>
    <col min="9" max="9" width="8" style="360"/>
    <col min="10" max="16384" width="8" style="379"/>
  </cols>
  <sheetData>
    <row r="1" spans="1:8" s="378" customFormat="1" ht="30.75" customHeight="1">
      <c r="A1" s="871" t="s">
        <v>653</v>
      </c>
      <c r="B1" s="871"/>
      <c r="C1" s="871"/>
      <c r="D1" s="872"/>
      <c r="E1" s="872"/>
      <c r="F1" s="872"/>
    </row>
    <row r="3" spans="1:8" s="375" customFormat="1">
      <c r="A3" s="459"/>
      <c r="B3" s="459"/>
      <c r="C3" s="459"/>
      <c r="D3" s="879" t="s">
        <v>458</v>
      </c>
      <c r="E3" s="879"/>
      <c r="G3" s="460"/>
    </row>
    <row r="4" spans="1:8" s="375" customFormat="1">
      <c r="A4" s="877"/>
      <c r="B4" s="873" t="s">
        <v>357</v>
      </c>
      <c r="C4" s="873" t="s">
        <v>569</v>
      </c>
      <c r="D4" s="873" t="s">
        <v>355</v>
      </c>
      <c r="E4" s="873" t="s">
        <v>356</v>
      </c>
      <c r="F4" s="461" t="s">
        <v>155</v>
      </c>
      <c r="G4" s="462"/>
    </row>
    <row r="5" spans="1:8" s="376" customFormat="1">
      <c r="A5" s="878"/>
      <c r="B5" s="874"/>
      <c r="C5" s="874"/>
      <c r="D5" s="874"/>
      <c r="E5" s="874"/>
      <c r="F5" s="463" t="s">
        <v>6</v>
      </c>
    </row>
    <row r="6" spans="1:8" s="375" customFormat="1">
      <c r="A6" s="878"/>
      <c r="B6" s="875"/>
      <c r="C6" s="875"/>
      <c r="D6" s="875"/>
      <c r="E6" s="875"/>
      <c r="F6" s="464" t="s">
        <v>35</v>
      </c>
      <c r="G6" s="465"/>
    </row>
    <row r="7" spans="1:8" s="375" customFormat="1" ht="30.75" customHeight="1">
      <c r="A7" s="380" t="s">
        <v>169</v>
      </c>
      <c r="B7" s="484">
        <v>16987532.841709003</v>
      </c>
      <c r="C7" s="484">
        <v>18049571.800346002</v>
      </c>
      <c r="D7" s="234">
        <v>94.115988066727212</v>
      </c>
      <c r="E7" s="485">
        <v>100</v>
      </c>
      <c r="F7" s="486">
        <v>100</v>
      </c>
      <c r="G7" s="465"/>
      <c r="H7" s="389"/>
    </row>
    <row r="8" spans="1:8" s="375" customFormat="1" ht="21" customHeight="1">
      <c r="A8" s="381" t="s">
        <v>170</v>
      </c>
      <c r="B8" s="487">
        <v>8433011.4979350008</v>
      </c>
      <c r="C8" s="487">
        <v>10355773.465952</v>
      </c>
      <c r="D8" s="676">
        <v>81.432946806545075</v>
      </c>
      <c r="E8" s="488">
        <f>B8/$B$7%</f>
        <v>49.642355817730454</v>
      </c>
      <c r="F8" s="489">
        <f t="shared" ref="F8:F15" si="0">+C8/$C$11*100</f>
        <v>3247.1704451794826</v>
      </c>
      <c r="G8" s="490"/>
    </row>
    <row r="9" spans="1:8" s="375" customFormat="1" ht="21" customHeight="1">
      <c r="A9" s="381" t="s">
        <v>171</v>
      </c>
      <c r="B9" s="488">
        <v>70375.618923999995</v>
      </c>
      <c r="C9" s="488">
        <v>42025.283390999997</v>
      </c>
      <c r="D9" s="676">
        <v>167.46018883259075</v>
      </c>
      <c r="E9" s="488">
        <f t="shared" ref="E9:E28" si="1">B9/$B$7%</f>
        <v>0.41427804484479791</v>
      </c>
      <c r="F9" s="489" t="s">
        <v>142</v>
      </c>
      <c r="G9" s="491"/>
    </row>
    <row r="10" spans="1:8" s="375" customFormat="1" ht="21" customHeight="1">
      <c r="A10" s="381" t="s">
        <v>172</v>
      </c>
      <c r="B10" s="487">
        <v>8484145.7248500008</v>
      </c>
      <c r="C10" s="487">
        <v>7629063.0510029998</v>
      </c>
      <c r="D10" s="676">
        <v>111.20822659519878</v>
      </c>
      <c r="E10" s="488">
        <f t="shared" si="1"/>
        <v>49.943366137424739</v>
      </c>
      <c r="F10" s="489">
        <f t="shared" si="0"/>
        <v>2392.1794103624106</v>
      </c>
      <c r="G10" s="491"/>
    </row>
    <row r="11" spans="1:8" s="375" customFormat="1" ht="21" customHeight="1">
      <c r="A11" s="382" t="s">
        <v>173</v>
      </c>
      <c r="B11" s="492">
        <v>325104.14438000001</v>
      </c>
      <c r="C11" s="492">
        <v>318916.84285700001</v>
      </c>
      <c r="D11" s="677">
        <v>101.9400987002039</v>
      </c>
      <c r="E11" s="493">
        <f t="shared" si="1"/>
        <v>1.9137808144910904</v>
      </c>
      <c r="F11" s="494">
        <f t="shared" si="0"/>
        <v>100</v>
      </c>
      <c r="G11" s="491"/>
    </row>
    <row r="12" spans="1:8" s="375" customFormat="1" ht="21" customHeight="1">
      <c r="A12" s="382" t="s">
        <v>174</v>
      </c>
      <c r="B12" s="492">
        <v>932704.77575599996</v>
      </c>
      <c r="C12" s="492">
        <v>873882.90041600005</v>
      </c>
      <c r="D12" s="677">
        <v>106.7310935266039</v>
      </c>
      <c r="E12" s="493">
        <f t="shared" si="1"/>
        <v>5.4905252248634753</v>
      </c>
      <c r="F12" s="494">
        <f t="shared" si="0"/>
        <v>274.0159135489256</v>
      </c>
      <c r="G12" s="491"/>
    </row>
    <row r="13" spans="1:8" s="375" customFormat="1" ht="21" customHeight="1">
      <c r="A13" s="382" t="s">
        <v>175</v>
      </c>
      <c r="B13" s="492">
        <v>2806423.7564229998</v>
      </c>
      <c r="C13" s="492">
        <v>2307069.485907</v>
      </c>
      <c r="D13" s="677">
        <v>121.64452668488586</v>
      </c>
      <c r="E13" s="493">
        <f t="shared" si="1"/>
        <v>16.520490541937132</v>
      </c>
      <c r="F13" s="494">
        <f t="shared" si="0"/>
        <v>723.40785304383348</v>
      </c>
      <c r="G13" s="491"/>
    </row>
    <row r="14" spans="1:8" s="375" customFormat="1" ht="31.5">
      <c r="A14" s="382" t="s">
        <v>176</v>
      </c>
      <c r="B14" s="492">
        <v>655807.86499399994</v>
      </c>
      <c r="C14" s="492">
        <v>604188.15476800001</v>
      </c>
      <c r="D14" s="677">
        <v>108.54364816963702</v>
      </c>
      <c r="E14" s="493">
        <f t="shared" si="1"/>
        <v>3.8605244864269737</v>
      </c>
      <c r="F14" s="494">
        <f t="shared" si="0"/>
        <v>189.45006145031783</v>
      </c>
      <c r="G14" s="491"/>
    </row>
    <row r="15" spans="1:8" s="375" customFormat="1" ht="21" customHeight="1">
      <c r="A15" s="382" t="s">
        <v>177</v>
      </c>
      <c r="B15" s="492">
        <v>25786.668475999999</v>
      </c>
      <c r="C15" s="492">
        <v>12411.385027</v>
      </c>
      <c r="D15" s="677">
        <v>207.76624381487733</v>
      </c>
      <c r="E15" s="493">
        <f t="shared" si="1"/>
        <v>0.15179760778849963</v>
      </c>
      <c r="F15" s="494">
        <f t="shared" si="0"/>
        <v>3.8917308085121034</v>
      </c>
      <c r="G15" s="491"/>
    </row>
    <row r="16" spans="1:8" s="375" customFormat="1" ht="21" customHeight="1">
      <c r="A16" s="382" t="s">
        <v>178</v>
      </c>
      <c r="B16" s="492">
        <v>172632.73540199999</v>
      </c>
      <c r="C16" s="492">
        <v>191393.88788299999</v>
      </c>
      <c r="D16" s="677">
        <v>90.197621936355262</v>
      </c>
      <c r="E16" s="493">
        <f t="shared" si="1"/>
        <v>1.0162319449834398</v>
      </c>
      <c r="F16" s="494">
        <f>+C19/$C$11*100</f>
        <v>48.539141240467806</v>
      </c>
      <c r="G16" s="491"/>
    </row>
    <row r="17" spans="1:7" s="375" customFormat="1" ht="31.5">
      <c r="A17" s="382" t="s">
        <v>179</v>
      </c>
      <c r="B17" s="492">
        <v>30228.400850999999</v>
      </c>
      <c r="C17" s="492">
        <v>30966.537245</v>
      </c>
      <c r="D17" s="677">
        <v>97.616341833250402</v>
      </c>
      <c r="E17" s="493">
        <f t="shared" si="1"/>
        <v>0.17794462052065071</v>
      </c>
      <c r="F17" s="494">
        <f t="shared" ref="F17:F22" si="2">+C17/$C$11*100</f>
        <v>9.7099096327393308</v>
      </c>
      <c r="G17" s="491"/>
    </row>
    <row r="18" spans="1:7" s="375" customFormat="1" ht="21" customHeight="1">
      <c r="A18" s="382" t="s">
        <v>180</v>
      </c>
      <c r="B18" s="492">
        <v>35227.641726000002</v>
      </c>
      <c r="C18" s="492">
        <v>46215.153767999996</v>
      </c>
      <c r="D18" s="677">
        <v>76.225304589145608</v>
      </c>
      <c r="E18" s="493">
        <f t="shared" si="1"/>
        <v>0.20737350181602934</v>
      </c>
      <c r="F18" s="494">
        <f t="shared" si="2"/>
        <v>14.491286616907384</v>
      </c>
      <c r="G18" s="491"/>
    </row>
    <row r="19" spans="1:7" s="375" customFormat="1" ht="21" customHeight="1">
      <c r="A19" s="382" t="s">
        <v>181</v>
      </c>
      <c r="B19" s="492">
        <v>153631.611428</v>
      </c>
      <c r="C19" s="492">
        <v>154799.49679400001</v>
      </c>
      <c r="D19" s="677">
        <v>99.245549636666993</v>
      </c>
      <c r="E19" s="493">
        <f t="shared" si="1"/>
        <v>0.90437859846718127</v>
      </c>
      <c r="F19" s="494">
        <f t="shared" si="2"/>
        <v>48.539141240467806</v>
      </c>
      <c r="G19" s="491"/>
    </row>
    <row r="20" spans="1:7" s="375" customFormat="1" ht="21" customHeight="1">
      <c r="A20" s="382" t="s">
        <v>182</v>
      </c>
      <c r="B20" s="492">
        <v>812991.08045799995</v>
      </c>
      <c r="C20" s="492">
        <v>822535.41280499997</v>
      </c>
      <c r="D20" s="677">
        <v>98.839644810616477</v>
      </c>
      <c r="E20" s="493">
        <f t="shared" si="1"/>
        <v>4.785810205834518</v>
      </c>
      <c r="F20" s="494">
        <f t="shared" si="2"/>
        <v>257.91532533570791</v>
      </c>
      <c r="G20" s="495"/>
    </row>
    <row r="21" spans="1:7" s="375" customFormat="1" ht="21" customHeight="1">
      <c r="A21" s="382" t="s">
        <v>183</v>
      </c>
      <c r="B21" s="492">
        <v>1575272.098397</v>
      </c>
      <c r="C21" s="492">
        <v>1322151.7854820001</v>
      </c>
      <c r="D21" s="677">
        <v>119.14457293741982</v>
      </c>
      <c r="E21" s="493">
        <f t="shared" si="1"/>
        <v>9.2731070078009186</v>
      </c>
      <c r="F21" s="494">
        <f t="shared" si="2"/>
        <v>414.57571623924656</v>
      </c>
    </row>
    <row r="22" spans="1:7" s="375" customFormat="1" ht="21" customHeight="1">
      <c r="A22" s="382" t="s">
        <v>184</v>
      </c>
      <c r="B22" s="492">
        <v>901545.002629</v>
      </c>
      <c r="C22" s="492">
        <v>839261.59057799994</v>
      </c>
      <c r="D22" s="677">
        <v>107.42121559597473</v>
      </c>
      <c r="E22" s="493">
        <f t="shared" si="1"/>
        <v>5.3070979231043038</v>
      </c>
      <c r="F22" s="494">
        <f t="shared" si="2"/>
        <v>263.16000843966674</v>
      </c>
    </row>
    <row r="23" spans="1:7" s="375" customFormat="1" ht="21" customHeight="1">
      <c r="A23" s="382" t="s">
        <v>185</v>
      </c>
      <c r="B23" s="496">
        <v>0</v>
      </c>
      <c r="C23" s="496">
        <v>0</v>
      </c>
      <c r="D23" s="677">
        <v>0</v>
      </c>
      <c r="E23" s="493">
        <f t="shared" si="1"/>
        <v>0</v>
      </c>
      <c r="F23" s="497" t="s">
        <v>142</v>
      </c>
    </row>
    <row r="24" spans="1:7" s="375" customFormat="1" ht="21" customHeight="1">
      <c r="A24" s="382" t="s">
        <v>186</v>
      </c>
      <c r="B24" s="492">
        <v>56789.943930000001</v>
      </c>
      <c r="C24" s="492">
        <v>105270.41747299999</v>
      </c>
      <c r="D24" s="677">
        <v>53.946726243928524</v>
      </c>
      <c r="E24" s="493">
        <f t="shared" si="1"/>
        <v>0.33430365939052242</v>
      </c>
      <c r="F24" s="494">
        <f>+C24/$C$11*100</f>
        <v>33.008735609552765</v>
      </c>
    </row>
    <row r="25" spans="1:7" s="678" customFormat="1" ht="21" customHeight="1">
      <c r="A25" s="381" t="s">
        <v>187</v>
      </c>
      <c r="B25" s="488">
        <v>0</v>
      </c>
      <c r="C25" s="488">
        <v>0</v>
      </c>
      <c r="D25" s="676">
        <v>0</v>
      </c>
      <c r="E25" s="488">
        <f t="shared" si="1"/>
        <v>0</v>
      </c>
      <c r="F25" s="489" t="s">
        <v>142</v>
      </c>
    </row>
    <row r="26" spans="1:7" s="678" customFormat="1" ht="21" customHeight="1">
      <c r="A26" s="381" t="s">
        <v>188</v>
      </c>
      <c r="B26" s="488">
        <v>0</v>
      </c>
      <c r="C26" s="488">
        <v>0</v>
      </c>
      <c r="D26" s="676">
        <v>0</v>
      </c>
      <c r="E26" s="488">
        <f t="shared" si="1"/>
        <v>0</v>
      </c>
      <c r="F26" s="489" t="s">
        <v>142</v>
      </c>
      <c r="G26" s="679"/>
    </row>
    <row r="27" spans="1:7" s="678" customFormat="1" ht="21" customHeight="1">
      <c r="A27" s="381" t="s">
        <v>189</v>
      </c>
      <c r="B27" s="488">
        <v>0</v>
      </c>
      <c r="C27" s="488">
        <v>0</v>
      </c>
      <c r="D27" s="676">
        <v>0</v>
      </c>
      <c r="E27" s="488">
        <f t="shared" si="1"/>
        <v>0</v>
      </c>
      <c r="F27" s="489" t="s">
        <v>142</v>
      </c>
      <c r="G27" s="680"/>
    </row>
    <row r="28" spans="1:7" s="678" customFormat="1" ht="21" customHeight="1">
      <c r="A28" s="383" t="s">
        <v>240</v>
      </c>
      <c r="B28" s="488">
        <v>0</v>
      </c>
      <c r="C28" s="488">
        <v>22710</v>
      </c>
      <c r="D28" s="676">
        <v>0</v>
      </c>
      <c r="E28" s="488">
        <f t="shared" si="1"/>
        <v>0</v>
      </c>
      <c r="F28" s="489" t="s">
        <v>142</v>
      </c>
    </row>
    <row r="29" spans="1:7" ht="20.100000000000001" customHeight="1">
      <c r="A29" s="378"/>
      <c r="B29" s="378"/>
      <c r="C29" s="378"/>
      <c r="D29" s="378"/>
      <c r="E29" s="378"/>
      <c r="F29" s="378"/>
    </row>
    <row r="30" spans="1:7" ht="20.100000000000001" customHeight="1">
      <c r="A30" s="483" t="s">
        <v>531</v>
      </c>
      <c r="B30" s="481"/>
      <c r="C30" s="481"/>
      <c r="D30" s="481"/>
      <c r="E30" s="378"/>
      <c r="F30" s="378"/>
    </row>
    <row r="31" spans="1:7" ht="20.100000000000001" customHeight="1">
      <c r="A31" s="378"/>
      <c r="B31" s="378"/>
      <c r="C31" s="378"/>
      <c r="D31" s="378"/>
      <c r="E31" s="378"/>
      <c r="F31" s="378"/>
    </row>
    <row r="32" spans="1:7" ht="20.100000000000001" customHeight="1">
      <c r="A32" s="378"/>
      <c r="B32" s="378"/>
      <c r="C32" s="378"/>
      <c r="D32" s="378"/>
      <c r="E32" s="378"/>
      <c r="F32" s="378"/>
    </row>
    <row r="33" spans="1:6" ht="20.100000000000001" customHeight="1">
      <c r="A33" s="378"/>
      <c r="B33" s="378"/>
      <c r="C33" s="378"/>
      <c r="D33" s="378"/>
      <c r="E33" s="378"/>
      <c r="F33" s="378"/>
    </row>
    <row r="34" spans="1:6" ht="20.100000000000001" customHeight="1">
      <c r="A34" s="378"/>
      <c r="B34" s="378"/>
      <c r="C34" s="378"/>
      <c r="D34" s="378"/>
      <c r="E34" s="378"/>
      <c r="F34" s="378"/>
    </row>
    <row r="35" spans="1:6" ht="20.100000000000001" customHeight="1">
      <c r="A35" s="378"/>
      <c r="B35" s="378"/>
      <c r="C35" s="378"/>
      <c r="D35" s="378"/>
      <c r="E35" s="378"/>
      <c r="F35" s="378"/>
    </row>
    <row r="36" spans="1:6" ht="20.100000000000001" customHeight="1">
      <c r="A36" s="378"/>
      <c r="B36" s="378"/>
      <c r="C36" s="378"/>
      <c r="D36" s="378"/>
      <c r="E36" s="378"/>
      <c r="F36" s="378"/>
    </row>
    <row r="37" spans="1:6" ht="20.100000000000001" customHeight="1">
      <c r="A37" s="378"/>
      <c r="B37" s="378"/>
      <c r="C37" s="378"/>
      <c r="D37" s="378"/>
      <c r="E37" s="378"/>
      <c r="F37" s="378"/>
    </row>
    <row r="38" spans="1:6" ht="20.100000000000001" customHeight="1"/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</sheetData>
  <mergeCells count="7">
    <mergeCell ref="A1:F1"/>
    <mergeCell ref="B4:B6"/>
    <mergeCell ref="C4:C6"/>
    <mergeCell ref="D4:D6"/>
    <mergeCell ref="E4:E6"/>
    <mergeCell ref="D3:E3"/>
    <mergeCell ref="A4:A6"/>
  </mergeCells>
  <pageMargins left="0.70866141732283472" right="0.70866141732283472" top="0.55118110236220474" bottom="0.55118110236220474" header="0.31496062992125984" footer="0.31496062992125984"/>
  <pageSetup paperSize="9" scale="97" fitToHeight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33"/>
  <sheetViews>
    <sheetView zoomScale="85" zoomScaleNormal="85" workbookViewId="0">
      <selection activeCell="I8" sqref="I8"/>
    </sheetView>
  </sheetViews>
  <sheetFormatPr defaultColWidth="8" defaultRowHeight="18.75"/>
  <cols>
    <col min="1" max="1" width="40.125" style="499" customWidth="1"/>
    <col min="2" max="2" width="13.375" style="499" customWidth="1"/>
    <col min="3" max="3" width="13" style="499" customWidth="1"/>
    <col min="4" max="4" width="12.875" style="499" customWidth="1"/>
    <col min="5" max="5" width="14.75" style="499" customWidth="1"/>
    <col min="6" max="16384" width="8" style="499"/>
  </cols>
  <sheetData>
    <row r="1" spans="1:6" ht="27" customHeight="1">
      <c r="A1" s="880" t="s">
        <v>654</v>
      </c>
      <c r="B1" s="880"/>
      <c r="C1" s="880"/>
      <c r="D1" s="881"/>
      <c r="E1" s="881"/>
    </row>
    <row r="2" spans="1:6">
      <c r="A2" s="498"/>
      <c r="B2" s="498"/>
      <c r="C2" s="498"/>
      <c r="D2" s="500"/>
      <c r="E2" s="498"/>
    </row>
    <row r="3" spans="1:6" ht="19.5">
      <c r="C3" s="882" t="s">
        <v>395</v>
      </c>
      <c r="D3" s="882"/>
      <c r="E3" s="882"/>
    </row>
    <row r="4" spans="1:6" ht="84.75" customHeight="1">
      <c r="A4" s="501"/>
      <c r="B4" s="407" t="s">
        <v>408</v>
      </c>
      <c r="C4" s="444" t="s">
        <v>570</v>
      </c>
      <c r="D4" s="444" t="s">
        <v>571</v>
      </c>
      <c r="E4" s="444" t="s">
        <v>572</v>
      </c>
    </row>
    <row r="5" spans="1:6" s="506" customFormat="1">
      <c r="A5" s="502" t="s">
        <v>409</v>
      </c>
      <c r="B5" s="503">
        <v>126220</v>
      </c>
      <c r="C5" s="503">
        <v>126238</v>
      </c>
      <c r="D5" s="503">
        <v>130200</v>
      </c>
      <c r="E5" s="504">
        <v>103.153224528601</v>
      </c>
      <c r="F5" s="505"/>
    </row>
    <row r="6" spans="1:6" s="506" customFormat="1">
      <c r="A6" s="507" t="s">
        <v>410</v>
      </c>
      <c r="B6" s="508">
        <v>126220</v>
      </c>
      <c r="C6" s="508">
        <v>126238</v>
      </c>
      <c r="D6" s="508">
        <v>130200</v>
      </c>
      <c r="E6" s="509">
        <v>103.15322452860086</v>
      </c>
      <c r="F6" s="505"/>
    </row>
    <row r="7" spans="1:6" s="506" customFormat="1">
      <c r="A7" s="510" t="s">
        <v>411</v>
      </c>
      <c r="B7" s="511">
        <v>115284</v>
      </c>
      <c r="C7" s="511">
        <v>115219</v>
      </c>
      <c r="D7" s="512">
        <v>119000</v>
      </c>
      <c r="E7" s="513">
        <v>103.22334408937928</v>
      </c>
      <c r="F7" s="505"/>
    </row>
    <row r="8" spans="1:6" s="506" customFormat="1">
      <c r="A8" s="510" t="s">
        <v>412</v>
      </c>
      <c r="B8" s="511">
        <v>10936</v>
      </c>
      <c r="C8" s="511">
        <v>11019</v>
      </c>
      <c r="D8" s="512">
        <v>11200</v>
      </c>
      <c r="E8" s="513">
        <v>102.41404535479151</v>
      </c>
      <c r="F8" s="505"/>
    </row>
    <row r="9" spans="1:6" s="506" customFormat="1">
      <c r="A9" s="507" t="s">
        <v>413</v>
      </c>
      <c r="B9" s="508">
        <v>126220</v>
      </c>
      <c r="C9" s="508">
        <v>126238</v>
      </c>
      <c r="D9" s="508">
        <v>130200</v>
      </c>
      <c r="E9" s="509">
        <v>103.15322452860086</v>
      </c>
      <c r="F9" s="505"/>
    </row>
    <row r="10" spans="1:6" s="506" customFormat="1">
      <c r="A10" s="510" t="s">
        <v>414</v>
      </c>
      <c r="B10" s="511">
        <v>79068</v>
      </c>
      <c r="C10" s="511">
        <v>82387</v>
      </c>
      <c r="D10" s="512">
        <v>86200</v>
      </c>
      <c r="E10" s="513">
        <v>109.02008397834776</v>
      </c>
      <c r="F10" s="505"/>
    </row>
    <row r="11" spans="1:6" s="506" customFormat="1">
      <c r="A11" s="510" t="s">
        <v>415</v>
      </c>
      <c r="B11" s="511">
        <v>47152</v>
      </c>
      <c r="C11" s="511">
        <v>43851</v>
      </c>
      <c r="D11" s="512">
        <v>44000</v>
      </c>
      <c r="E11" s="513">
        <v>93.315235833050565</v>
      </c>
      <c r="F11" s="505"/>
    </row>
    <row r="12" spans="1:6" s="506" customFormat="1">
      <c r="A12" s="507" t="s">
        <v>416</v>
      </c>
      <c r="B12" s="508">
        <v>126220</v>
      </c>
      <c r="C12" s="508">
        <v>126238</v>
      </c>
      <c r="D12" s="508">
        <v>130200</v>
      </c>
      <c r="E12" s="509">
        <v>103.15322452860086</v>
      </c>
      <c r="F12" s="505"/>
    </row>
    <row r="13" spans="1:6" s="506" customFormat="1">
      <c r="A13" s="510" t="s">
        <v>417</v>
      </c>
      <c r="B13" s="511">
        <v>42318</v>
      </c>
      <c r="C13" s="511">
        <v>37955</v>
      </c>
      <c r="D13" s="512">
        <v>41200</v>
      </c>
      <c r="E13" s="513">
        <v>97.35809820880003</v>
      </c>
      <c r="F13" s="505"/>
    </row>
    <row r="14" spans="1:6" s="506" customFormat="1">
      <c r="A14" s="510" t="s">
        <v>418</v>
      </c>
      <c r="B14" s="511">
        <v>83902</v>
      </c>
      <c r="C14" s="511">
        <v>88283</v>
      </c>
      <c r="D14" s="512">
        <v>89000</v>
      </c>
      <c r="E14" s="513">
        <v>106.0761364449</v>
      </c>
      <c r="F14" s="505"/>
    </row>
    <row r="15" spans="1:6" s="506" customFormat="1">
      <c r="A15" s="514" t="s">
        <v>419</v>
      </c>
      <c r="B15" s="515">
        <v>128162</v>
      </c>
      <c r="C15" s="515">
        <v>134602</v>
      </c>
      <c r="D15" s="516">
        <v>136500</v>
      </c>
      <c r="E15" s="517">
        <v>106.50582856072783</v>
      </c>
      <c r="F15" s="505"/>
    </row>
    <row r="16" spans="1:6" s="506" customFormat="1">
      <c r="A16" s="507" t="s">
        <v>410</v>
      </c>
      <c r="B16" s="508">
        <v>128161</v>
      </c>
      <c r="C16" s="508">
        <v>134602</v>
      </c>
      <c r="D16" s="508">
        <v>136500</v>
      </c>
      <c r="E16" s="509">
        <v>106.50665959223166</v>
      </c>
      <c r="F16" s="505"/>
    </row>
    <row r="17" spans="1:8" s="506" customFormat="1">
      <c r="A17" s="510" t="s">
        <v>411</v>
      </c>
      <c r="B17" s="511">
        <v>125709</v>
      </c>
      <c r="C17" s="511">
        <v>132012</v>
      </c>
      <c r="D17" s="512">
        <v>133800</v>
      </c>
      <c r="E17" s="513">
        <v>106.43629334415198</v>
      </c>
      <c r="F17" s="505"/>
    </row>
    <row r="18" spans="1:8" s="506" customFormat="1">
      <c r="A18" s="510" t="s">
        <v>412</v>
      </c>
      <c r="B18" s="511">
        <v>2452</v>
      </c>
      <c r="C18" s="511">
        <v>2590</v>
      </c>
      <c r="D18" s="512">
        <v>2700</v>
      </c>
      <c r="E18" s="513">
        <v>110.1141924959217</v>
      </c>
      <c r="F18" s="505"/>
    </row>
    <row r="19" spans="1:8" s="506" customFormat="1">
      <c r="A19" s="507" t="s">
        <v>413</v>
      </c>
      <c r="B19" s="508">
        <v>128161</v>
      </c>
      <c r="C19" s="508">
        <v>134602</v>
      </c>
      <c r="D19" s="508">
        <v>136500</v>
      </c>
      <c r="E19" s="509">
        <v>106.50665959223166</v>
      </c>
      <c r="F19" s="505"/>
    </row>
    <row r="20" spans="1:8" s="506" customFormat="1">
      <c r="A20" s="510" t="s">
        <v>420</v>
      </c>
      <c r="B20" s="511">
        <v>92843</v>
      </c>
      <c r="C20" s="511">
        <v>98987</v>
      </c>
      <c r="D20" s="512">
        <v>100000</v>
      </c>
      <c r="E20" s="513">
        <v>107.7087125577588</v>
      </c>
      <c r="F20" s="505"/>
      <c r="G20" s="518"/>
    </row>
    <row r="21" spans="1:8" s="506" customFormat="1">
      <c r="A21" s="510" t="s">
        <v>421</v>
      </c>
      <c r="B21" s="511">
        <v>21464</v>
      </c>
      <c r="C21" s="511">
        <v>20282</v>
      </c>
      <c r="D21" s="512">
        <v>20600</v>
      </c>
      <c r="E21" s="513">
        <v>95.974655236675375</v>
      </c>
      <c r="F21" s="505"/>
      <c r="G21" s="519"/>
      <c r="H21" s="518"/>
    </row>
    <row r="22" spans="1:8" s="506" customFormat="1">
      <c r="A22" s="510" t="s">
        <v>422</v>
      </c>
      <c r="B22" s="511">
        <v>13854</v>
      </c>
      <c r="C22" s="511">
        <v>15333</v>
      </c>
      <c r="D22" s="512">
        <v>15900</v>
      </c>
      <c r="E22" s="513">
        <v>114.76829796448679</v>
      </c>
      <c r="F22" s="505"/>
      <c r="G22" s="519"/>
    </row>
    <row r="23" spans="1:8" s="506" customFormat="1">
      <c r="A23" s="507" t="s">
        <v>416</v>
      </c>
      <c r="B23" s="508">
        <v>128161</v>
      </c>
      <c r="C23" s="508">
        <v>134602</v>
      </c>
      <c r="D23" s="508">
        <v>136500</v>
      </c>
      <c r="E23" s="509">
        <v>106.50665959223166</v>
      </c>
      <c r="F23" s="505"/>
    </row>
    <row r="24" spans="1:8" s="506" customFormat="1">
      <c r="A24" s="510" t="s">
        <v>423</v>
      </c>
      <c r="B24" s="520">
        <v>760</v>
      </c>
      <c r="C24" s="511">
        <v>925</v>
      </c>
      <c r="D24" s="521">
        <v>930</v>
      </c>
      <c r="E24" s="513">
        <v>122.36842105263159</v>
      </c>
      <c r="F24" s="505"/>
    </row>
    <row r="25" spans="1:8" s="506" customFormat="1">
      <c r="A25" s="510" t="s">
        <v>424</v>
      </c>
      <c r="B25" s="511">
        <v>48226</v>
      </c>
      <c r="C25" s="511">
        <v>49899</v>
      </c>
      <c r="D25" s="512">
        <v>49970</v>
      </c>
      <c r="E25" s="513">
        <v>103.61630655662921</v>
      </c>
      <c r="F25" s="505"/>
    </row>
    <row r="26" spans="1:8" s="506" customFormat="1">
      <c r="A26" s="510" t="s">
        <v>425</v>
      </c>
      <c r="B26" s="511">
        <v>4006</v>
      </c>
      <c r="C26" s="511">
        <v>5067</v>
      </c>
      <c r="D26" s="512">
        <v>5100</v>
      </c>
      <c r="E26" s="513">
        <v>127.309036445332</v>
      </c>
      <c r="F26" s="505"/>
    </row>
    <row r="27" spans="1:8" s="506" customFormat="1">
      <c r="A27" s="510" t="s">
        <v>426</v>
      </c>
      <c r="B27" s="511">
        <v>74916</v>
      </c>
      <c r="C27" s="511">
        <v>78240</v>
      </c>
      <c r="D27" s="512">
        <v>79000</v>
      </c>
      <c r="E27" s="513">
        <v>105.45143894495169</v>
      </c>
      <c r="F27" s="505"/>
    </row>
    <row r="28" spans="1:8" s="506" customFormat="1">
      <c r="A28" s="510" t="s">
        <v>427</v>
      </c>
      <c r="B28" s="511">
        <v>253</v>
      </c>
      <c r="C28" s="511">
        <v>471</v>
      </c>
      <c r="D28" s="521">
        <v>480</v>
      </c>
      <c r="E28" s="513">
        <v>189.72332015810278</v>
      </c>
      <c r="F28" s="505"/>
    </row>
    <row r="29" spans="1:8" s="506" customFormat="1">
      <c r="A29" s="502" t="s">
        <v>428</v>
      </c>
      <c r="B29" s="511" t="s">
        <v>429</v>
      </c>
      <c r="C29" s="511"/>
      <c r="D29" s="515"/>
      <c r="E29" s="522"/>
    </row>
    <row r="30" spans="1:8" s="506" customFormat="1">
      <c r="A30" s="523" t="s">
        <v>430</v>
      </c>
      <c r="B30" s="524">
        <v>0.68</v>
      </c>
      <c r="C30" s="520">
        <v>1.06</v>
      </c>
      <c r="D30" s="520">
        <v>1.06</v>
      </c>
      <c r="E30" s="524"/>
    </row>
    <row r="31" spans="1:8" s="506" customFormat="1" ht="19.5">
      <c r="A31" s="523" t="s">
        <v>431</v>
      </c>
      <c r="B31" s="523"/>
      <c r="C31" s="523"/>
      <c r="D31" s="525"/>
    </row>
    <row r="32" spans="1:8" s="506" customFormat="1"/>
    <row r="33" spans="1:1" s="506" customFormat="1">
      <c r="A33" s="526"/>
    </row>
  </sheetData>
  <mergeCells count="2">
    <mergeCell ref="A1:E1"/>
    <mergeCell ref="C3:E3"/>
  </mergeCells>
  <pageMargins left="0.7" right="0.7" top="0.75" bottom="0.75" header="0.3" footer="0.3"/>
  <pageSetup scale="90" fitToHeight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29"/>
  <sheetViews>
    <sheetView workbookViewId="0">
      <selection sqref="A1:I1"/>
    </sheetView>
  </sheetViews>
  <sheetFormatPr defaultRowHeight="15.75"/>
  <cols>
    <col min="1" max="1" width="30.25" customWidth="1"/>
    <col min="2" max="2" width="7.375" customWidth="1"/>
    <col min="3" max="3" width="8.625" customWidth="1"/>
    <col min="4" max="4" width="12.875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</cols>
  <sheetData>
    <row r="1" spans="1:12" ht="17.25">
      <c r="A1" s="887" t="s">
        <v>655</v>
      </c>
      <c r="B1" s="887"/>
      <c r="C1" s="887"/>
      <c r="D1" s="888"/>
      <c r="E1" s="888"/>
      <c r="F1" s="888"/>
      <c r="G1" s="888"/>
      <c r="H1" s="888"/>
      <c r="I1" s="888"/>
    </row>
    <row r="2" spans="1:12">
      <c r="A2" s="303"/>
      <c r="B2" s="303"/>
      <c r="C2" s="303"/>
      <c r="D2" s="303"/>
      <c r="E2" s="304"/>
      <c r="F2" s="889"/>
      <c r="G2" s="889"/>
      <c r="H2" s="305"/>
      <c r="I2" s="305"/>
    </row>
    <row r="3" spans="1:12">
      <c r="A3" s="890"/>
      <c r="B3" s="883" t="s">
        <v>361</v>
      </c>
      <c r="C3" s="885" t="s">
        <v>362</v>
      </c>
      <c r="D3" s="883" t="s">
        <v>363</v>
      </c>
      <c r="E3" s="885" t="s">
        <v>364</v>
      </c>
      <c r="F3" s="894" t="s">
        <v>80</v>
      </c>
      <c r="G3" s="894"/>
      <c r="H3" s="894"/>
      <c r="I3" s="894"/>
    </row>
    <row r="4" spans="1:12">
      <c r="A4" s="891"/>
      <c r="B4" s="892"/>
      <c r="C4" s="893"/>
      <c r="D4" s="892"/>
      <c r="E4" s="893"/>
      <c r="F4" s="883" t="s">
        <v>361</v>
      </c>
      <c r="G4" s="885" t="s">
        <v>362</v>
      </c>
      <c r="H4" s="883" t="s">
        <v>363</v>
      </c>
      <c r="I4" s="885" t="s">
        <v>364</v>
      </c>
    </row>
    <row r="5" spans="1:12" ht="58.5" customHeight="1">
      <c r="A5" s="891"/>
      <c r="B5" s="884"/>
      <c r="C5" s="886"/>
      <c r="D5" s="884"/>
      <c r="E5" s="886"/>
      <c r="F5" s="884"/>
      <c r="G5" s="886"/>
      <c r="H5" s="884"/>
      <c r="I5" s="886"/>
    </row>
    <row r="6" spans="1:12" ht="31.5">
      <c r="A6" s="280" t="s">
        <v>222</v>
      </c>
      <c r="B6" s="395">
        <v>20</v>
      </c>
      <c r="C6" s="395">
        <v>13</v>
      </c>
      <c r="D6" s="396">
        <v>4640.18</v>
      </c>
      <c r="E6" s="397">
        <v>3173.4259999999999</v>
      </c>
      <c r="F6" s="398">
        <v>90.909090909090907</v>
      </c>
      <c r="G6" s="398">
        <v>130</v>
      </c>
      <c r="H6" s="396">
        <v>22.914516489075137</v>
      </c>
      <c r="I6" s="396">
        <v>80.451106604346933</v>
      </c>
      <c r="K6" s="398"/>
      <c r="L6" s="265"/>
    </row>
    <row r="7" spans="1:12">
      <c r="A7" s="307" t="s">
        <v>203</v>
      </c>
      <c r="B7" s="395">
        <v>20</v>
      </c>
      <c r="C7" s="395">
        <v>13</v>
      </c>
      <c r="D7" s="396">
        <v>4640.18</v>
      </c>
      <c r="E7" s="397">
        <v>3173.4259999999999</v>
      </c>
      <c r="F7" s="398">
        <v>90.909090909090907</v>
      </c>
      <c r="G7" s="398">
        <v>130</v>
      </c>
      <c r="H7" s="396">
        <v>22.914516489075137</v>
      </c>
      <c r="I7" s="396">
        <v>80.451106604346933</v>
      </c>
      <c r="K7" s="398"/>
    </row>
    <row r="8" spans="1:12">
      <c r="A8" s="264" t="s">
        <v>223</v>
      </c>
      <c r="B8" s="399">
        <v>0</v>
      </c>
      <c r="C8" s="399">
        <v>0</v>
      </c>
      <c r="D8" s="399">
        <v>0</v>
      </c>
      <c r="E8" s="399">
        <v>0</v>
      </c>
      <c r="F8" s="399" t="s">
        <v>429</v>
      </c>
      <c r="G8" s="399" t="s">
        <v>429</v>
      </c>
      <c r="H8" s="399" t="s">
        <v>429</v>
      </c>
      <c r="I8" s="399" t="s">
        <v>429</v>
      </c>
      <c r="K8" s="399"/>
    </row>
    <row r="9" spans="1:12">
      <c r="A9" s="264" t="s">
        <v>65</v>
      </c>
      <c r="B9" s="400">
        <v>17</v>
      </c>
      <c r="C9" s="400">
        <v>11</v>
      </c>
      <c r="D9" s="401">
        <v>3505.46</v>
      </c>
      <c r="E9" s="402">
        <v>2047.36</v>
      </c>
      <c r="F9" s="399">
        <v>121.42857142857142</v>
      </c>
      <c r="G9" s="399">
        <v>110</v>
      </c>
      <c r="H9" s="401">
        <v>59.603530575633854</v>
      </c>
      <c r="I9" s="401">
        <v>51.903645340233467</v>
      </c>
      <c r="K9" s="399"/>
    </row>
    <row r="10" spans="1:12">
      <c r="A10" s="127" t="s">
        <v>63</v>
      </c>
      <c r="B10" s="400">
        <v>3</v>
      </c>
      <c r="C10" s="400">
        <v>2</v>
      </c>
      <c r="D10" s="399">
        <v>1134.72</v>
      </c>
      <c r="E10" s="399">
        <v>1126.066</v>
      </c>
      <c r="F10" s="399">
        <v>37.5</v>
      </c>
      <c r="G10" s="399" t="s">
        <v>429</v>
      </c>
      <c r="H10" s="401">
        <v>7.8971861125282174</v>
      </c>
      <c r="I10" s="399" t="s">
        <v>429</v>
      </c>
      <c r="K10" s="399"/>
    </row>
    <row r="11" spans="1:12" ht="31.5">
      <c r="A11" s="307" t="s">
        <v>224</v>
      </c>
      <c r="B11" s="403">
        <v>58</v>
      </c>
      <c r="C11" s="403">
        <v>28</v>
      </c>
      <c r="D11" s="397">
        <v>507.94088200000004</v>
      </c>
      <c r="E11" s="397">
        <v>180.66390000000001</v>
      </c>
      <c r="F11" s="397">
        <v>98.305084745762713</v>
      </c>
      <c r="G11" s="398">
        <v>116.66666666666667</v>
      </c>
      <c r="H11" s="398">
        <v>103.43589920809659</v>
      </c>
      <c r="I11" s="398">
        <v>71.346564593127752</v>
      </c>
      <c r="K11" s="398"/>
    </row>
    <row r="12" spans="1:12">
      <c r="A12" s="307" t="s">
        <v>225</v>
      </c>
      <c r="B12" s="403">
        <v>58</v>
      </c>
      <c r="C12" s="403">
        <v>28</v>
      </c>
      <c r="D12" s="397">
        <v>507.94088200000004</v>
      </c>
      <c r="E12" s="397">
        <v>180.66390000000001</v>
      </c>
      <c r="F12" s="397">
        <v>98.305084745762713</v>
      </c>
      <c r="G12" s="398">
        <v>116.66666666666667</v>
      </c>
      <c r="H12" s="398">
        <v>103.43589920809659</v>
      </c>
      <c r="I12" s="398">
        <v>71.346564593127752</v>
      </c>
      <c r="K12" s="398"/>
    </row>
    <row r="13" spans="1:12">
      <c r="A13" s="236" t="s">
        <v>226</v>
      </c>
      <c r="B13" s="400">
        <v>4</v>
      </c>
      <c r="C13" s="400">
        <v>0</v>
      </c>
      <c r="D13" s="399">
        <v>53.96</v>
      </c>
      <c r="E13" s="399">
        <v>0</v>
      </c>
      <c r="F13" s="399">
        <v>66.666666666666671</v>
      </c>
      <c r="G13" s="399">
        <v>0</v>
      </c>
      <c r="H13" s="399">
        <v>53.068122799832857</v>
      </c>
      <c r="I13" s="399">
        <v>0</v>
      </c>
      <c r="K13" s="399"/>
    </row>
    <row r="14" spans="1:12">
      <c r="A14" s="236" t="s">
        <v>227</v>
      </c>
      <c r="B14" s="400">
        <v>25</v>
      </c>
      <c r="C14" s="400">
        <v>12</v>
      </c>
      <c r="D14" s="402">
        <v>269.77985799999999</v>
      </c>
      <c r="E14" s="402">
        <v>21.533000000000001</v>
      </c>
      <c r="F14" s="402">
        <v>92.592592592592581</v>
      </c>
      <c r="G14" s="399">
        <v>109.09090909090909</v>
      </c>
      <c r="H14" s="399">
        <v>265.97846935238789</v>
      </c>
      <c r="I14" s="399">
        <v>43.857987538978882</v>
      </c>
      <c r="K14" s="399"/>
    </row>
    <row r="15" spans="1:12">
      <c r="A15" s="236" t="s">
        <v>228</v>
      </c>
      <c r="B15" s="400">
        <v>8</v>
      </c>
      <c r="C15" s="400">
        <v>5</v>
      </c>
      <c r="D15" s="402">
        <v>58.9</v>
      </c>
      <c r="E15" s="399">
        <v>53.6</v>
      </c>
      <c r="F15" s="402">
        <v>80</v>
      </c>
      <c r="G15" s="399">
        <v>166.66666666666669</v>
      </c>
      <c r="H15" s="399">
        <v>42.670807729701629</v>
      </c>
      <c r="I15" s="401">
        <v>64.812575574365169</v>
      </c>
      <c r="K15" s="399"/>
    </row>
    <row r="16" spans="1:12">
      <c r="A16" s="236" t="s">
        <v>229</v>
      </c>
      <c r="B16" s="400">
        <v>9</v>
      </c>
      <c r="C16" s="400">
        <v>4</v>
      </c>
      <c r="D16" s="399">
        <v>15.480023999999998</v>
      </c>
      <c r="E16" s="399">
        <v>9.1208999999999989</v>
      </c>
      <c r="F16" s="399">
        <v>90</v>
      </c>
      <c r="G16" s="399">
        <v>133.33333333333334</v>
      </c>
      <c r="H16" s="399">
        <v>70.467271485531086</v>
      </c>
      <c r="I16" s="399">
        <v>107.30470588235292</v>
      </c>
      <c r="K16" s="399"/>
    </row>
    <row r="17" spans="1:11">
      <c r="A17" s="236" t="s">
        <v>230</v>
      </c>
      <c r="B17" s="400">
        <v>12</v>
      </c>
      <c r="C17" s="400">
        <v>7</v>
      </c>
      <c r="D17" s="399">
        <v>109.821</v>
      </c>
      <c r="E17" s="399">
        <v>96.41</v>
      </c>
      <c r="F17" s="399">
        <v>200</v>
      </c>
      <c r="G17" s="399">
        <v>175</v>
      </c>
      <c r="H17" s="399">
        <v>85.826302119368307</v>
      </c>
      <c r="I17" s="399">
        <v>183.4897167155535</v>
      </c>
      <c r="K17" s="399"/>
    </row>
    <row r="18" spans="1:11">
      <c r="A18" s="307" t="s">
        <v>203</v>
      </c>
      <c r="B18" s="395">
        <v>58</v>
      </c>
      <c r="C18" s="395">
        <v>28</v>
      </c>
      <c r="D18" s="397">
        <v>507.94502469999998</v>
      </c>
      <c r="E18" s="397">
        <v>180.66390000000001</v>
      </c>
      <c r="F18" s="397">
        <v>98.305084745762713</v>
      </c>
      <c r="G18" s="398">
        <v>116.66666666666667</v>
      </c>
      <c r="H18" s="398">
        <v>103.43674281788432</v>
      </c>
      <c r="I18" s="398">
        <v>71.346564593127752</v>
      </c>
      <c r="K18" s="398"/>
    </row>
    <row r="19" spans="1:11">
      <c r="A19" s="264" t="s">
        <v>223</v>
      </c>
      <c r="B19" s="400">
        <v>0</v>
      </c>
      <c r="C19" s="400">
        <v>0</v>
      </c>
      <c r="D19" s="400">
        <v>0</v>
      </c>
      <c r="E19" s="400">
        <v>0</v>
      </c>
      <c r="F19" s="400" t="s">
        <v>429</v>
      </c>
      <c r="G19" s="400" t="s">
        <v>429</v>
      </c>
      <c r="H19" s="400" t="s">
        <v>429</v>
      </c>
      <c r="I19" s="400" t="s">
        <v>429</v>
      </c>
      <c r="K19" s="399"/>
    </row>
    <row r="20" spans="1:11">
      <c r="A20" s="264" t="s">
        <v>365</v>
      </c>
      <c r="B20" s="400">
        <v>55</v>
      </c>
      <c r="C20" s="400">
        <v>26</v>
      </c>
      <c r="D20" s="402">
        <v>417.94502469999998</v>
      </c>
      <c r="E20" s="402">
        <v>99.663899999999998</v>
      </c>
      <c r="F20" s="402">
        <v>99.999999999999986</v>
      </c>
      <c r="G20" s="399">
        <v>123.80952380952381</v>
      </c>
      <c r="H20" s="399">
        <v>91.578727429658528</v>
      </c>
      <c r="I20" s="399">
        <v>39.420930224215027</v>
      </c>
      <c r="K20" s="399"/>
    </row>
    <row r="21" spans="1:11">
      <c r="A21" s="264" t="s">
        <v>63</v>
      </c>
      <c r="B21" s="400">
        <v>3</v>
      </c>
      <c r="C21" s="400">
        <v>2</v>
      </c>
      <c r="D21" s="399">
        <v>90</v>
      </c>
      <c r="E21" s="399">
        <v>81</v>
      </c>
      <c r="F21" s="399">
        <v>75</v>
      </c>
      <c r="G21" s="399">
        <v>66.666666666666671</v>
      </c>
      <c r="H21" s="399">
        <v>259.43759003925697</v>
      </c>
      <c r="I21" s="399">
        <v>20228.557728807464</v>
      </c>
      <c r="K21" s="399"/>
    </row>
    <row r="22" spans="1:11">
      <c r="A22" s="188"/>
      <c r="B22" s="188"/>
      <c r="C22" s="188"/>
      <c r="D22" s="188"/>
      <c r="E22" s="188"/>
      <c r="F22" s="188"/>
      <c r="G22" s="188"/>
      <c r="H22" s="188"/>
      <c r="I22" s="188"/>
    </row>
    <row r="23" spans="1:11">
      <c r="A23" s="252" t="s">
        <v>573</v>
      </c>
      <c r="B23" s="240"/>
      <c r="C23" s="240"/>
      <c r="D23" s="240"/>
      <c r="E23" s="240"/>
      <c r="F23" s="240"/>
      <c r="G23" s="240"/>
      <c r="H23" s="240"/>
      <c r="I23" s="240"/>
    </row>
    <row r="24" spans="1:11">
      <c r="A24" s="188"/>
      <c r="B24" s="188"/>
      <c r="C24" s="188"/>
      <c r="D24" s="188"/>
      <c r="E24" s="188"/>
      <c r="F24" s="188"/>
      <c r="G24" s="188"/>
      <c r="H24" s="188"/>
      <c r="I24" s="188"/>
    </row>
    <row r="25" spans="1:11">
      <c r="A25" s="240"/>
      <c r="B25" s="240"/>
      <c r="C25" s="240"/>
      <c r="D25" s="240"/>
      <c r="E25" s="240"/>
      <c r="F25" s="240"/>
      <c r="G25" s="240"/>
      <c r="H25" s="240"/>
      <c r="I25" s="240"/>
    </row>
    <row r="26" spans="1:11">
      <c r="A26" s="240"/>
      <c r="B26" s="240"/>
      <c r="C26" s="240"/>
      <c r="D26" s="240"/>
      <c r="E26" s="240"/>
      <c r="F26" s="240"/>
      <c r="G26" s="240"/>
      <c r="H26" s="240"/>
      <c r="I26" s="240"/>
    </row>
    <row r="27" spans="1:11">
      <c r="A27" s="240"/>
      <c r="B27" s="240"/>
      <c r="C27" s="240"/>
      <c r="D27" s="240"/>
      <c r="E27" s="240"/>
      <c r="F27" s="240"/>
      <c r="G27" s="240"/>
      <c r="H27" s="240"/>
      <c r="I27" s="240"/>
    </row>
    <row r="28" spans="1:11">
      <c r="A28" s="240"/>
      <c r="B28" s="240"/>
      <c r="C28" s="240"/>
      <c r="D28" s="240"/>
      <c r="E28" s="240"/>
      <c r="F28" s="240"/>
      <c r="G28" s="240"/>
      <c r="H28" s="240"/>
      <c r="I28" s="240"/>
    </row>
    <row r="29" spans="1:11">
      <c r="A29" s="240"/>
      <c r="B29" s="240"/>
      <c r="C29" s="240"/>
      <c r="D29" s="240"/>
      <c r="E29" s="240"/>
      <c r="F29" s="240"/>
      <c r="G29" s="240"/>
      <c r="H29" s="240"/>
      <c r="I29" s="240"/>
    </row>
  </sheetData>
  <mergeCells count="12">
    <mergeCell ref="F4:F5"/>
    <mergeCell ref="G4:G5"/>
    <mergeCell ref="H4:H5"/>
    <mergeCell ref="I4:I5"/>
    <mergeCell ref="A1:I1"/>
    <mergeCell ref="F2:G2"/>
    <mergeCell ref="A3:A5"/>
    <mergeCell ref="B3:B5"/>
    <mergeCell ref="C3:C5"/>
    <mergeCell ref="D3:D5"/>
    <mergeCell ref="E3:E5"/>
    <mergeCell ref="F3:I3"/>
  </mergeCells>
  <pageMargins left="1.1811023622047245" right="0.78740157480314965" top="0.78740157480314965" bottom="0.78740157480314965" header="0" footer="0"/>
  <pageSetup paperSize="9" scale="67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N46"/>
  <sheetViews>
    <sheetView workbookViewId="0">
      <selection sqref="A1:H1"/>
    </sheetView>
  </sheetViews>
  <sheetFormatPr defaultColWidth="8.75" defaultRowHeight="15.75"/>
  <cols>
    <col min="1" max="1" width="1.375" style="56" customWidth="1"/>
    <col min="2" max="2" width="34.25" style="56" customWidth="1"/>
    <col min="3" max="3" width="11.125" style="56" bestFit="1" customWidth="1"/>
    <col min="4" max="4" width="12.875" style="56" customWidth="1"/>
    <col min="5" max="5" width="12.125" style="56" customWidth="1"/>
    <col min="6" max="6" width="9.125" style="56" customWidth="1"/>
    <col min="7" max="7" width="9.25" style="56" customWidth="1"/>
    <col min="8" max="8" width="9.375" style="56" customWidth="1"/>
    <col min="9" max="9" width="10.375" style="56" bestFit="1" customWidth="1"/>
    <col min="10" max="10" width="11.375" style="56" bestFit="1" customWidth="1"/>
    <col min="11" max="11" width="9.875" style="56" bestFit="1" customWidth="1"/>
    <col min="12" max="12" width="8.75" style="56"/>
    <col min="13" max="13" width="9.875" style="56" bestFit="1" customWidth="1"/>
    <col min="14" max="14" width="10.375" style="56" bestFit="1" customWidth="1"/>
    <col min="15" max="16384" width="8.75" style="56"/>
  </cols>
  <sheetData>
    <row r="1" spans="1:14" ht="27" customHeight="1">
      <c r="A1" s="896" t="s">
        <v>656</v>
      </c>
      <c r="B1" s="896"/>
      <c r="C1" s="896"/>
      <c r="D1" s="897"/>
      <c r="E1" s="897"/>
      <c r="F1" s="897"/>
      <c r="G1" s="897"/>
      <c r="H1" s="897"/>
    </row>
    <row r="2" spans="1:14" ht="15" customHeight="1">
      <c r="A2" s="59"/>
      <c r="B2" s="59"/>
      <c r="C2" s="59"/>
      <c r="D2" s="59"/>
      <c r="E2" s="59"/>
      <c r="F2" s="59"/>
      <c r="G2" s="59"/>
    </row>
    <row r="3" spans="1:14" ht="15" customHeight="1">
      <c r="H3" s="60" t="s">
        <v>55</v>
      </c>
    </row>
    <row r="4" spans="1:14" ht="20.100000000000001" customHeight="1">
      <c r="A4" s="61"/>
      <c r="B4" s="61"/>
      <c r="C4" s="62" t="s">
        <v>2</v>
      </c>
      <c r="D4" s="62" t="s">
        <v>8</v>
      </c>
      <c r="E4" s="62" t="s">
        <v>8</v>
      </c>
      <c r="F4" s="895" t="s">
        <v>84</v>
      </c>
      <c r="G4" s="895"/>
      <c r="H4" s="895"/>
    </row>
    <row r="5" spans="1:14" ht="20.100000000000001" customHeight="1">
      <c r="C5" s="63" t="s">
        <v>12</v>
      </c>
      <c r="D5" s="63" t="s">
        <v>549</v>
      </c>
      <c r="E5" s="63" t="s">
        <v>550</v>
      </c>
      <c r="F5" s="63" t="s">
        <v>16</v>
      </c>
      <c r="G5" s="63" t="s">
        <v>551</v>
      </c>
      <c r="H5" s="10" t="s">
        <v>550</v>
      </c>
      <c r="J5" s="63"/>
      <c r="K5" s="10"/>
    </row>
    <row r="6" spans="1:14" ht="20.100000000000001" customHeight="1">
      <c r="C6" s="10" t="s">
        <v>10</v>
      </c>
      <c r="D6" s="10" t="s">
        <v>10</v>
      </c>
      <c r="E6" s="10" t="s">
        <v>82</v>
      </c>
      <c r="F6" s="10" t="s">
        <v>10</v>
      </c>
      <c r="G6" s="10" t="s">
        <v>10</v>
      </c>
      <c r="H6" s="10" t="s">
        <v>82</v>
      </c>
      <c r="J6" s="10"/>
      <c r="K6" s="10"/>
    </row>
    <row r="7" spans="1:14" ht="20.25" customHeight="1"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  <c r="H7" s="11">
        <v>2024</v>
      </c>
      <c r="J7" s="10"/>
      <c r="K7" s="10"/>
    </row>
    <row r="8" spans="1:14" ht="24.95" customHeight="1">
      <c r="A8" s="64" t="s">
        <v>1</v>
      </c>
      <c r="B8" s="65"/>
      <c r="C8" s="200">
        <v>13165563.640000001</v>
      </c>
      <c r="D8" s="200">
        <v>14263820.609999999</v>
      </c>
      <c r="E8" s="200">
        <v>37344849.450000003</v>
      </c>
      <c r="F8" s="191">
        <v>106.3468405254802</v>
      </c>
      <c r="G8" s="191">
        <v>101.40605104170847</v>
      </c>
      <c r="H8" s="191">
        <v>105.02005292386332</v>
      </c>
      <c r="I8" s="57"/>
      <c r="J8" s="180"/>
      <c r="K8" s="180"/>
      <c r="M8" s="142"/>
      <c r="N8" s="166"/>
    </row>
    <row r="9" spans="1:14" ht="24.95" customHeight="1">
      <c r="A9" s="64" t="s">
        <v>641</v>
      </c>
      <c r="B9" s="65"/>
      <c r="C9" s="200">
        <v>2504582.81</v>
      </c>
      <c r="D9" s="200">
        <v>2685210.71</v>
      </c>
      <c r="E9" s="200">
        <v>7086221.5200000005</v>
      </c>
      <c r="F9" s="191">
        <v>117.97053165763724</v>
      </c>
      <c r="G9" s="191">
        <v>79.32188243676606</v>
      </c>
      <c r="H9" s="191">
        <v>101.92925243573956</v>
      </c>
      <c r="I9" s="57"/>
      <c r="J9" s="180"/>
      <c r="K9" s="180"/>
      <c r="M9" s="142"/>
      <c r="N9" s="166"/>
    </row>
    <row r="10" spans="1:14" ht="38.25" customHeight="1">
      <c r="A10" s="67"/>
      <c r="B10" s="71" t="s">
        <v>450</v>
      </c>
      <c r="C10" s="201">
        <v>2088973</v>
      </c>
      <c r="D10" s="201">
        <v>2152776</v>
      </c>
      <c r="E10" s="201">
        <v>5581416</v>
      </c>
      <c r="F10" s="190">
        <v>112.89890742278025</v>
      </c>
      <c r="G10" s="190">
        <v>69.642779155717463</v>
      </c>
      <c r="H10" s="190">
        <v>90.178848116919696</v>
      </c>
      <c r="I10" s="57"/>
      <c r="J10" s="220"/>
      <c r="K10" s="310"/>
      <c r="M10" s="166"/>
    </row>
    <row r="11" spans="1:14" ht="28.5" customHeight="1">
      <c r="A11" s="67"/>
      <c r="B11" s="68" t="s">
        <v>50</v>
      </c>
      <c r="C11" s="201">
        <v>0</v>
      </c>
      <c r="D11" s="201">
        <v>0</v>
      </c>
      <c r="E11" s="201">
        <v>0</v>
      </c>
      <c r="F11" s="201">
        <v>0</v>
      </c>
      <c r="G11" s="201">
        <v>0</v>
      </c>
      <c r="H11" s="201">
        <v>0</v>
      </c>
      <c r="I11" s="57"/>
      <c r="J11" s="316"/>
      <c r="K11" s="180"/>
    </row>
    <row r="12" spans="1:14" ht="28.5" customHeight="1">
      <c r="A12" s="67"/>
      <c r="B12" s="68" t="s">
        <v>451</v>
      </c>
      <c r="C12" s="201">
        <v>271.89</v>
      </c>
      <c r="D12" s="201">
        <v>280.39</v>
      </c>
      <c r="E12" s="201">
        <v>1813.04</v>
      </c>
      <c r="F12" s="201">
        <v>0</v>
      </c>
      <c r="G12" s="201">
        <v>0</v>
      </c>
      <c r="H12" s="764">
        <v>175.85257032007758</v>
      </c>
      <c r="I12" s="57"/>
      <c r="J12" s="316"/>
      <c r="K12" s="180"/>
    </row>
    <row r="13" spans="1:14" ht="40.5" customHeight="1">
      <c r="A13" s="67"/>
      <c r="B13" s="71" t="s">
        <v>113</v>
      </c>
      <c r="C13" s="201">
        <v>43071.95</v>
      </c>
      <c r="D13" s="201">
        <v>66673.06</v>
      </c>
      <c r="E13" s="201">
        <v>205653.5</v>
      </c>
      <c r="F13" s="201">
        <v>0</v>
      </c>
      <c r="G13" s="201">
        <v>0</v>
      </c>
      <c r="H13" s="201">
        <v>0</v>
      </c>
      <c r="I13" s="57"/>
      <c r="J13" s="316"/>
      <c r="K13" s="180"/>
    </row>
    <row r="14" spans="1:14" ht="40.5" customHeight="1">
      <c r="A14" s="67"/>
      <c r="B14" s="72" t="s">
        <v>114</v>
      </c>
      <c r="C14" s="201">
        <v>32365.97</v>
      </c>
      <c r="D14" s="201">
        <v>45481.26</v>
      </c>
      <c r="E14" s="201">
        <v>277378.98</v>
      </c>
      <c r="F14" s="764">
        <v>110.63775893894852</v>
      </c>
      <c r="G14" s="764">
        <v>558.80648728345011</v>
      </c>
      <c r="H14" s="764">
        <v>741.79386516192869</v>
      </c>
      <c r="I14" s="57"/>
      <c r="J14" s="140"/>
      <c r="K14" s="180"/>
    </row>
    <row r="15" spans="1:14" ht="27.75" customHeight="1">
      <c r="A15" s="67"/>
      <c r="B15" s="67" t="s">
        <v>452</v>
      </c>
      <c r="C15" s="201">
        <v>339900</v>
      </c>
      <c r="D15" s="201">
        <v>420000</v>
      </c>
      <c r="E15" s="201">
        <v>1019960</v>
      </c>
      <c r="F15" s="190">
        <v>139.58932238193017</v>
      </c>
      <c r="G15" s="190">
        <v>146.90451206715636</v>
      </c>
      <c r="H15" s="190">
        <v>140.80066261733847</v>
      </c>
      <c r="I15" s="57"/>
      <c r="J15" s="220"/>
      <c r="K15" s="181"/>
      <c r="M15" s="146"/>
    </row>
    <row r="16" spans="1:14" ht="27.75" customHeight="1">
      <c r="A16" s="65" t="s">
        <v>49</v>
      </c>
      <c r="B16" s="65"/>
      <c r="C16" s="200">
        <v>6374685.4900000002</v>
      </c>
      <c r="D16" s="200">
        <v>6452479.2599999998</v>
      </c>
      <c r="E16" s="200">
        <v>17696317</v>
      </c>
      <c r="F16" s="191">
        <v>104.60196684372484</v>
      </c>
      <c r="G16" s="191">
        <v>108.5743927754594</v>
      </c>
      <c r="H16" s="191">
        <v>108.32781646856634</v>
      </c>
      <c r="I16" s="57"/>
      <c r="J16" s="220"/>
      <c r="K16" s="181"/>
    </row>
    <row r="17" spans="1:11" ht="27.75" customHeight="1">
      <c r="A17" s="65" t="s">
        <v>48</v>
      </c>
      <c r="B17" s="65"/>
      <c r="C17" s="200">
        <v>4286295.34</v>
      </c>
      <c r="D17" s="200">
        <v>5126130.6399999997</v>
      </c>
      <c r="E17" s="200">
        <v>12562310.93</v>
      </c>
      <c r="F17" s="302">
        <v>102.97291832606764</v>
      </c>
      <c r="G17" s="302">
        <v>108.19355436589345</v>
      </c>
      <c r="H17" s="302">
        <v>102.36780270920219</v>
      </c>
      <c r="I17" s="58"/>
      <c r="J17" s="182"/>
      <c r="K17" s="180"/>
    </row>
    <row r="18" spans="1:11" ht="24.95" customHeight="1">
      <c r="A18" s="67"/>
      <c r="B18" s="74"/>
      <c r="C18" s="75"/>
      <c r="D18" s="75"/>
      <c r="E18" s="76"/>
      <c r="F18" s="76"/>
      <c r="G18" s="76"/>
      <c r="H18" s="77"/>
      <c r="I18" s="58"/>
    </row>
    <row r="19" spans="1:11" ht="20.100000000000001" customHeight="1">
      <c r="A19" s="67"/>
      <c r="B19" s="78"/>
      <c r="C19" s="79"/>
      <c r="H19" s="69"/>
    </row>
    <row r="20" spans="1:11" ht="20.100000000000001" customHeight="1">
      <c r="A20" s="67"/>
      <c r="B20" s="78"/>
      <c r="C20" s="80"/>
      <c r="H20" s="69"/>
    </row>
    <row r="21" spans="1:11" ht="20.100000000000001" customHeight="1">
      <c r="A21" s="67"/>
      <c r="B21" s="78"/>
      <c r="C21" s="80"/>
      <c r="H21" s="69"/>
    </row>
    <row r="22" spans="1:11" ht="20.100000000000001" customHeight="1">
      <c r="B22" s="81"/>
      <c r="C22" s="82"/>
      <c r="H22" s="83"/>
    </row>
    <row r="23" spans="1:11" ht="20.100000000000001" customHeight="1">
      <c r="A23" s="84"/>
      <c r="B23" s="85"/>
      <c r="C23" s="86"/>
      <c r="H23" s="83"/>
    </row>
    <row r="24" spans="1:11" ht="20.100000000000001" customHeight="1">
      <c r="A24" s="84"/>
      <c r="B24" s="85"/>
      <c r="C24" s="86"/>
      <c r="H24" s="83"/>
    </row>
    <row r="25" spans="1:11" ht="20.100000000000001" customHeight="1">
      <c r="A25" s="84"/>
      <c r="B25" s="85"/>
      <c r="C25" s="86"/>
      <c r="H25" s="83"/>
    </row>
    <row r="26" spans="1:11" ht="20.100000000000001" customHeight="1">
      <c r="A26" s="84"/>
      <c r="B26" s="85"/>
      <c r="C26" s="86"/>
      <c r="H26" s="83"/>
    </row>
    <row r="27" spans="1:11" ht="20.100000000000001" customHeight="1">
      <c r="A27" s="84"/>
      <c r="B27" s="85"/>
      <c r="C27" s="86"/>
      <c r="H27" s="83"/>
    </row>
    <row r="28" spans="1:11" ht="20.100000000000001" customHeight="1">
      <c r="A28" s="84"/>
      <c r="B28" s="85"/>
      <c r="C28" s="86"/>
      <c r="D28" s="86"/>
      <c r="E28" s="86"/>
      <c r="F28" s="86"/>
      <c r="G28" s="86"/>
      <c r="H28" s="83"/>
    </row>
    <row r="29" spans="1:11" ht="20.100000000000001" customHeight="1">
      <c r="A29" s="84"/>
      <c r="B29" s="85"/>
      <c r="C29" s="86"/>
      <c r="D29" s="86"/>
      <c r="E29" s="86"/>
      <c r="F29" s="86"/>
      <c r="G29" s="86"/>
      <c r="H29" s="83"/>
    </row>
    <row r="30" spans="1:11" ht="20.100000000000001" customHeight="1">
      <c r="A30" s="84"/>
      <c r="B30" s="85"/>
      <c r="C30" s="86"/>
      <c r="D30" s="86"/>
      <c r="E30" s="86"/>
      <c r="F30" s="86"/>
      <c r="G30" s="86"/>
      <c r="H30" s="83"/>
    </row>
    <row r="31" spans="1:11" ht="20.100000000000001" customHeight="1">
      <c r="A31" s="84"/>
      <c r="B31" s="85"/>
      <c r="C31" s="86"/>
      <c r="D31" s="86"/>
      <c r="E31" s="86"/>
      <c r="F31" s="86"/>
      <c r="G31" s="86"/>
      <c r="H31" s="83"/>
    </row>
    <row r="32" spans="1:11" ht="20.100000000000001" customHeight="1">
      <c r="A32" s="84"/>
      <c r="B32" s="85"/>
      <c r="C32" s="86"/>
      <c r="D32" s="86"/>
      <c r="E32" s="86"/>
      <c r="F32" s="86"/>
      <c r="G32" s="86"/>
      <c r="H32" s="83"/>
    </row>
    <row r="33" spans="1:8" ht="20.100000000000001" customHeight="1">
      <c r="A33" s="84"/>
      <c r="B33" s="85"/>
      <c r="C33" s="86"/>
      <c r="D33" s="86"/>
      <c r="E33" s="86"/>
      <c r="F33" s="86"/>
      <c r="G33" s="86"/>
      <c r="H33" s="83"/>
    </row>
    <row r="34" spans="1:8" ht="20.100000000000001" customHeight="1">
      <c r="A34" s="84"/>
      <c r="B34" s="85"/>
      <c r="C34" s="86"/>
      <c r="D34" s="86"/>
      <c r="E34" s="86"/>
      <c r="F34" s="86"/>
      <c r="G34" s="86"/>
      <c r="H34" s="83"/>
    </row>
    <row r="35" spans="1:8" ht="20.100000000000001" customHeight="1">
      <c r="A35" s="84"/>
      <c r="B35" s="85"/>
      <c r="C35" s="86"/>
      <c r="D35" s="86"/>
      <c r="E35" s="86"/>
      <c r="F35" s="86"/>
      <c r="G35" s="86"/>
      <c r="H35" s="83"/>
    </row>
    <row r="36" spans="1:8" ht="20.100000000000001" customHeight="1">
      <c r="A36" s="84"/>
      <c r="B36" s="85"/>
      <c r="C36" s="86"/>
      <c r="D36" s="86"/>
      <c r="E36" s="86"/>
      <c r="F36" s="86"/>
      <c r="G36" s="86"/>
      <c r="H36" s="83"/>
    </row>
    <row r="37" spans="1:8" ht="20.100000000000001" customHeight="1">
      <c r="A37" s="84"/>
      <c r="B37" s="85"/>
      <c r="C37" s="86"/>
      <c r="D37" s="86"/>
      <c r="E37" s="86"/>
      <c r="F37" s="86"/>
      <c r="G37" s="86"/>
      <c r="H37" s="83"/>
    </row>
    <row r="38" spans="1:8" ht="20.100000000000001" customHeight="1">
      <c r="A38" s="84"/>
      <c r="B38" s="85"/>
      <c r="C38" s="86"/>
      <c r="D38" s="86"/>
      <c r="E38" s="86"/>
      <c r="F38" s="86"/>
      <c r="G38" s="86"/>
      <c r="H38" s="83"/>
    </row>
    <row r="39" spans="1:8" ht="20.100000000000001" customHeight="1">
      <c r="A39" s="84"/>
      <c r="B39" s="85"/>
      <c r="C39" s="86"/>
      <c r="D39" s="86"/>
      <c r="E39" s="86"/>
      <c r="F39" s="86"/>
      <c r="G39" s="86"/>
      <c r="H39" s="83"/>
    </row>
    <row r="40" spans="1:8" ht="20.100000000000001" customHeight="1">
      <c r="A40" s="84"/>
      <c r="B40" s="85"/>
      <c r="C40" s="86"/>
      <c r="D40" s="86"/>
      <c r="E40" s="86"/>
      <c r="F40" s="86"/>
      <c r="G40" s="86"/>
      <c r="H40" s="83"/>
    </row>
    <row r="41" spans="1:8" ht="20.100000000000001" customHeight="1">
      <c r="A41" s="84"/>
      <c r="B41" s="85"/>
      <c r="C41" s="86"/>
      <c r="D41" s="86"/>
      <c r="E41" s="86"/>
      <c r="F41" s="86"/>
      <c r="G41" s="86"/>
      <c r="H41" s="83"/>
    </row>
    <row r="42" spans="1:8" ht="20.100000000000001" customHeight="1">
      <c r="A42" s="84"/>
      <c r="B42" s="85"/>
      <c r="C42" s="86"/>
      <c r="D42" s="86"/>
      <c r="E42" s="86"/>
      <c r="F42" s="86"/>
      <c r="G42" s="86"/>
      <c r="H42" s="83"/>
    </row>
    <row r="43" spans="1:8" ht="20.100000000000001" customHeight="1">
      <c r="A43" s="84"/>
      <c r="B43" s="85"/>
      <c r="C43" s="86"/>
      <c r="D43" s="86"/>
      <c r="E43" s="86"/>
      <c r="F43" s="86"/>
      <c r="G43" s="86"/>
      <c r="H43" s="83"/>
    </row>
    <row r="44" spans="1:8" ht="20.100000000000001" customHeight="1">
      <c r="A44" s="84"/>
    </row>
    <row r="45" spans="1:8" ht="15" customHeight="1">
      <c r="A45" s="84"/>
    </row>
    <row r="46" spans="1:8" ht="15" customHeight="1">
      <c r="A46" s="84"/>
    </row>
  </sheetData>
  <mergeCells count="2">
    <mergeCell ref="F4:H4"/>
    <mergeCell ref="A1:H1"/>
  </mergeCells>
  <pageMargins left="1.1811023622047245" right="0.78740157480314965" top="0.78740157480314965" bottom="0.78740157480314965" header="0" footer="0"/>
  <pageSetup scale="78" firstPageNumber="19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workbookViewId="0">
      <selection activeCell="K10" sqref="K10"/>
    </sheetView>
  </sheetViews>
  <sheetFormatPr defaultColWidth="9" defaultRowHeight="24.95" customHeight="1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6.375" style="3" bestFit="1" customWidth="1"/>
    <col min="8" max="8" width="9" style="3" customWidth="1"/>
    <col min="9" max="10" width="10.125" style="3" bestFit="1" customWidth="1"/>
    <col min="11" max="16384" width="9" style="3"/>
  </cols>
  <sheetData>
    <row r="1" spans="1:12" ht="24.95" customHeight="1">
      <c r="A1" s="805" t="s">
        <v>640</v>
      </c>
      <c r="B1" s="805"/>
      <c r="C1" s="805"/>
      <c r="D1" s="805"/>
      <c r="E1" s="805"/>
      <c r="F1" s="805"/>
      <c r="G1" s="805"/>
    </row>
    <row r="2" spans="1:12" ht="24.95" customHeight="1">
      <c r="B2" s="4"/>
    </row>
    <row r="3" spans="1:12" ht="24.95" customHeight="1">
      <c r="B3" s="6"/>
      <c r="C3" s="6"/>
      <c r="D3" s="6"/>
      <c r="G3" s="275" t="s">
        <v>395</v>
      </c>
    </row>
    <row r="4" spans="1:12" ht="24.95" customHeight="1">
      <c r="A4" s="7"/>
      <c r="B4" s="809"/>
      <c r="C4" s="807" t="s">
        <v>70</v>
      </c>
      <c r="D4" s="807"/>
      <c r="E4" s="8"/>
      <c r="F4" s="808" t="s">
        <v>69</v>
      </c>
      <c r="G4" s="808"/>
    </row>
    <row r="5" spans="1:12" ht="24.95" customHeight="1">
      <c r="B5" s="810"/>
      <c r="C5" s="9" t="s">
        <v>71</v>
      </c>
      <c r="D5" s="9" t="s">
        <v>73</v>
      </c>
      <c r="E5" s="10"/>
      <c r="F5" s="9" t="s">
        <v>71</v>
      </c>
      <c r="G5" s="9" t="s">
        <v>68</v>
      </c>
    </row>
    <row r="6" spans="1:12" ht="24.95" customHeight="1">
      <c r="B6" s="810"/>
      <c r="C6" s="10" t="s">
        <v>72</v>
      </c>
      <c r="D6" s="10" t="s">
        <v>74</v>
      </c>
      <c r="E6" s="10"/>
      <c r="F6" s="10" t="s">
        <v>72</v>
      </c>
      <c r="G6" s="10" t="s">
        <v>3</v>
      </c>
    </row>
    <row r="7" spans="1:12" ht="24.95" customHeight="1">
      <c r="B7" s="810"/>
      <c r="C7" s="11"/>
      <c r="D7" s="11"/>
      <c r="E7" s="11"/>
      <c r="F7" s="12"/>
      <c r="G7" s="11" t="s">
        <v>268</v>
      </c>
    </row>
    <row r="8" spans="1:12" ht="24.95" customHeight="1">
      <c r="F8" s="13"/>
      <c r="G8" s="13"/>
    </row>
    <row r="9" spans="1:12" ht="24.95" customHeight="1">
      <c r="A9" s="806" t="s">
        <v>1</v>
      </c>
      <c r="B9" s="806"/>
      <c r="C9" s="254">
        <f>C10+C11+C14+C15</f>
        <v>127752.61430477252</v>
      </c>
      <c r="D9" s="255">
        <v>100</v>
      </c>
      <c r="E9" s="256"/>
      <c r="F9" s="254">
        <f>F10+F11+F14+F15</f>
        <v>77099.058086383855</v>
      </c>
      <c r="G9" s="302">
        <v>107.9534023888132</v>
      </c>
      <c r="H9" s="139"/>
      <c r="I9" s="173"/>
      <c r="J9" s="174"/>
    </row>
    <row r="10" spans="1:12" ht="24.95" customHeight="1">
      <c r="A10" s="3" t="s">
        <v>67</v>
      </c>
      <c r="C10" s="155">
        <v>7414.3772099999996</v>
      </c>
      <c r="D10" s="257">
        <f>C10/C$9%</f>
        <v>5.8036990087043705</v>
      </c>
      <c r="E10" s="256"/>
      <c r="F10" s="155">
        <v>4350.8856699999997</v>
      </c>
      <c r="G10" s="301">
        <v>102.15554521878835</v>
      </c>
      <c r="H10" s="139"/>
      <c r="I10" s="173"/>
      <c r="J10" s="174"/>
    </row>
    <row r="11" spans="1:12" ht="24.95" customHeight="1">
      <c r="A11" s="3" t="s">
        <v>66</v>
      </c>
      <c r="C11" s="155">
        <v>61423.523490000007</v>
      </c>
      <c r="D11" s="257">
        <f t="shared" ref="D11:D15" si="0">C11/C$9%</f>
        <v>48.080052078985425</v>
      </c>
      <c r="E11" s="256"/>
      <c r="F11" s="155">
        <v>39001.463109999997</v>
      </c>
      <c r="G11" s="301">
        <v>111.68634273195596</v>
      </c>
      <c r="H11" s="139"/>
      <c r="I11" s="173"/>
      <c r="J11" s="174"/>
    </row>
    <row r="12" spans="1:12" ht="24.95" customHeight="1">
      <c r="B12" s="175" t="s">
        <v>65</v>
      </c>
      <c r="C12" s="258">
        <v>55311.485330000003</v>
      </c>
      <c r="D12" s="259">
        <f t="shared" si="0"/>
        <v>43.295775691952869</v>
      </c>
      <c r="E12" s="260"/>
      <c r="F12" s="258">
        <v>35179.441319999998</v>
      </c>
      <c r="G12" s="301">
        <v>112.24437252721047</v>
      </c>
      <c r="H12" s="139"/>
      <c r="I12" s="173"/>
      <c r="J12" s="174"/>
      <c r="K12" s="174"/>
    </row>
    <row r="13" spans="1:12" ht="24.95" customHeight="1">
      <c r="B13" s="175" t="s">
        <v>64</v>
      </c>
      <c r="C13" s="258">
        <v>6112.0381600000037</v>
      </c>
      <c r="D13" s="259">
        <f t="shared" si="0"/>
        <v>4.7842763870325538</v>
      </c>
      <c r="E13" s="260"/>
      <c r="F13" s="258">
        <v>3822.0217899999993</v>
      </c>
      <c r="G13" s="301">
        <v>106.79918313118139</v>
      </c>
      <c r="H13" s="139"/>
      <c r="I13" s="173"/>
      <c r="J13" s="174"/>
      <c r="K13" s="174"/>
    </row>
    <row r="14" spans="1:12" ht="24.95" customHeight="1">
      <c r="A14" s="14" t="s">
        <v>63</v>
      </c>
      <c r="C14" s="155">
        <v>30603.587594772507</v>
      </c>
      <c r="D14" s="257">
        <f t="shared" si="0"/>
        <v>23.955351333760717</v>
      </c>
      <c r="E14" s="256"/>
      <c r="F14" s="155">
        <v>16325.815886383843</v>
      </c>
      <c r="G14" s="301">
        <v>107.21270929197314</v>
      </c>
      <c r="H14" s="139"/>
      <c r="I14" s="173"/>
      <c r="J14" s="174"/>
      <c r="K14" s="262"/>
      <c r="L14" s="262"/>
    </row>
    <row r="15" spans="1:12" ht="24.95" customHeight="1">
      <c r="A15" s="3" t="s">
        <v>62</v>
      </c>
      <c r="C15" s="261">
        <v>28311.12601</v>
      </c>
      <c r="D15" s="759">
        <f t="shared" si="0"/>
        <v>22.160897578549491</v>
      </c>
      <c r="E15" s="256"/>
      <c r="F15" s="155">
        <v>17420.89342</v>
      </c>
      <c r="G15" s="301">
        <v>102.40523836759989</v>
      </c>
      <c r="H15" s="139"/>
      <c r="I15" s="173"/>
      <c r="J15" s="174"/>
    </row>
    <row r="17" spans="3:5" ht="24.95" customHeight="1">
      <c r="C17" s="5"/>
      <c r="D17" s="5"/>
      <c r="E17" s="5"/>
    </row>
  </sheetData>
  <mergeCells count="5">
    <mergeCell ref="A1:G1"/>
    <mergeCell ref="A9:B9"/>
    <mergeCell ref="C4:D4"/>
    <mergeCell ref="F4:G4"/>
    <mergeCell ref="B4:B7"/>
  </mergeCells>
  <pageMargins left="1.1811023622047245" right="0.78740157480314965" top="0.78740157480314965" bottom="0.78740157480314965" header="0" footer="0"/>
  <pageSetup paperSize="9" scale="86" firstPageNumber="31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N66"/>
  <sheetViews>
    <sheetView workbookViewId="0">
      <selection activeCell="A2" sqref="A2:H2"/>
    </sheetView>
  </sheetViews>
  <sheetFormatPr defaultColWidth="9" defaultRowHeight="12.75"/>
  <cols>
    <col min="1" max="1" width="3.625" style="375" customWidth="1"/>
    <col min="2" max="2" width="36.375" style="375" customWidth="1"/>
    <col min="3" max="3" width="11.625" style="375" bestFit="1" customWidth="1"/>
    <col min="4" max="4" width="12.875" style="375" customWidth="1"/>
    <col min="5" max="5" width="11.875" style="375" customWidth="1"/>
    <col min="6" max="8" width="13.25" style="375" customWidth="1"/>
    <col min="9" max="16384" width="9" style="375"/>
  </cols>
  <sheetData>
    <row r="2" spans="1:14" s="229" customFormat="1" ht="16.5" customHeight="1">
      <c r="A2" s="898" t="s">
        <v>657</v>
      </c>
      <c r="B2" s="898"/>
      <c r="C2" s="898"/>
      <c r="D2" s="899"/>
      <c r="E2" s="899"/>
      <c r="F2" s="899"/>
      <c r="G2" s="899"/>
      <c r="H2" s="899"/>
    </row>
    <row r="3" spans="1:14" ht="24.95" customHeight="1">
      <c r="C3" s="539"/>
      <c r="D3" s="539"/>
      <c r="E3" s="539"/>
      <c r="F3" s="539"/>
      <c r="G3" s="900" t="s">
        <v>350</v>
      </c>
      <c r="H3" s="900"/>
    </row>
    <row r="4" spans="1:14" ht="15.75">
      <c r="A4" s="61"/>
      <c r="B4" s="61"/>
      <c r="C4" s="384" t="s">
        <v>2</v>
      </c>
      <c r="D4" s="384" t="s">
        <v>8</v>
      </c>
      <c r="E4" s="384" t="s">
        <v>358</v>
      </c>
      <c r="F4" s="62" t="s">
        <v>575</v>
      </c>
      <c r="G4" s="62" t="s">
        <v>533</v>
      </c>
      <c r="H4" s="62" t="s">
        <v>550</v>
      </c>
    </row>
    <row r="5" spans="1:14" ht="24.95" customHeight="1">
      <c r="A5" s="56"/>
      <c r="B5" s="56"/>
      <c r="C5" s="385" t="s">
        <v>530</v>
      </c>
      <c r="D5" s="385" t="s">
        <v>557</v>
      </c>
      <c r="E5" s="385" t="s">
        <v>574</v>
      </c>
      <c r="F5" s="63" t="s">
        <v>353</v>
      </c>
      <c r="G5" s="63" t="s">
        <v>353</v>
      </c>
      <c r="H5" s="63" t="s">
        <v>353</v>
      </c>
      <c r="J5" s="386"/>
      <c r="K5" s="387"/>
      <c r="L5" s="387"/>
      <c r="M5" s="387"/>
      <c r="N5" s="388"/>
    </row>
    <row r="6" spans="1:14" ht="24.95" customHeight="1">
      <c r="A6" s="56"/>
      <c r="B6" s="56"/>
      <c r="C6" s="385" t="s">
        <v>10</v>
      </c>
      <c r="D6" s="385" t="s">
        <v>10</v>
      </c>
      <c r="E6" s="385" t="s">
        <v>248</v>
      </c>
      <c r="F6" s="63" t="s">
        <v>85</v>
      </c>
      <c r="G6" s="63" t="s">
        <v>86</v>
      </c>
      <c r="H6" s="63" t="s">
        <v>86</v>
      </c>
      <c r="J6" s="386"/>
      <c r="K6" s="387"/>
      <c r="L6" s="387"/>
      <c r="M6" s="387"/>
      <c r="N6" s="388"/>
    </row>
    <row r="7" spans="1:14" ht="24.95" customHeight="1">
      <c r="A7" s="56"/>
      <c r="B7" s="56"/>
      <c r="C7" s="390">
        <v>2024</v>
      </c>
      <c r="D7" s="390">
        <v>2024</v>
      </c>
      <c r="E7" s="390">
        <v>2024</v>
      </c>
      <c r="F7" s="87" t="s">
        <v>359</v>
      </c>
      <c r="G7" s="87" t="s">
        <v>33</v>
      </c>
      <c r="H7" s="87" t="s">
        <v>33</v>
      </c>
      <c r="K7" s="387"/>
      <c r="L7" s="387"/>
      <c r="M7" s="387"/>
      <c r="N7" s="388"/>
    </row>
    <row r="8" spans="1:14" ht="24.95" customHeight="1">
      <c r="A8" s="56"/>
      <c r="B8" s="56"/>
      <c r="C8" s="56"/>
      <c r="D8" s="56"/>
      <c r="E8" s="56"/>
      <c r="F8" s="63"/>
      <c r="G8" s="63"/>
      <c r="H8" s="63"/>
      <c r="K8" s="387"/>
      <c r="L8" s="387"/>
      <c r="M8" s="387"/>
      <c r="N8" s="388"/>
    </row>
    <row r="9" spans="1:14" ht="24.95" customHeight="1">
      <c r="A9" s="64" t="s">
        <v>1</v>
      </c>
      <c r="B9" s="65"/>
      <c r="C9" s="200">
        <v>713081</v>
      </c>
      <c r="D9" s="200">
        <v>770625</v>
      </c>
      <c r="E9" s="200">
        <v>5581415.7000000002</v>
      </c>
      <c r="F9" s="197">
        <v>68.614571005320585</v>
      </c>
      <c r="G9" s="197">
        <v>68.996220820138433</v>
      </c>
      <c r="H9" s="197">
        <v>90.17884254131549</v>
      </c>
      <c r="J9" s="623"/>
      <c r="K9" s="387"/>
      <c r="L9" s="387"/>
      <c r="M9" s="387"/>
      <c r="N9" s="388"/>
    </row>
    <row r="10" spans="1:14" ht="24.95" customHeight="1">
      <c r="A10" s="88" t="s">
        <v>36</v>
      </c>
      <c r="B10" s="89"/>
      <c r="C10" s="200">
        <v>471380</v>
      </c>
      <c r="D10" s="200">
        <v>531467</v>
      </c>
      <c r="E10" s="200">
        <v>2635738.7000000002</v>
      </c>
      <c r="F10" s="197">
        <v>56.240382935970537</v>
      </c>
      <c r="G10" s="197">
        <v>95.521789846203063</v>
      </c>
      <c r="H10" s="197">
        <v>89.684165432649905</v>
      </c>
      <c r="K10" s="387"/>
      <c r="L10" s="387"/>
      <c r="M10" s="387"/>
      <c r="N10" s="388"/>
    </row>
    <row r="11" spans="1:14" ht="24.95" customHeight="1">
      <c r="A11" s="89"/>
      <c r="B11" s="98" t="s">
        <v>37</v>
      </c>
      <c r="C11" s="201">
        <v>237279</v>
      </c>
      <c r="D11" s="202">
        <v>238317</v>
      </c>
      <c r="E11" s="202">
        <v>1415829</v>
      </c>
      <c r="F11" s="198">
        <v>48.799831537525627</v>
      </c>
      <c r="G11" s="198">
        <v>71.347482059618642</v>
      </c>
      <c r="H11" s="198">
        <v>69.596410043149078</v>
      </c>
      <c r="K11" s="387"/>
      <c r="L11" s="387"/>
      <c r="M11" s="387"/>
      <c r="N11" s="388"/>
    </row>
    <row r="12" spans="1:14" ht="24.95" customHeight="1">
      <c r="A12" s="89"/>
      <c r="B12" s="99" t="s">
        <v>115</v>
      </c>
      <c r="C12" s="203">
        <v>34449</v>
      </c>
      <c r="D12" s="203">
        <v>40000</v>
      </c>
      <c r="E12" s="203">
        <v>516858</v>
      </c>
      <c r="F12" s="199">
        <v>96.617828295887165</v>
      </c>
      <c r="G12" s="199">
        <v>49.394912324030628</v>
      </c>
      <c r="H12" s="199">
        <v>126.83009422850414</v>
      </c>
      <c r="K12" s="387"/>
      <c r="L12" s="387"/>
      <c r="M12" s="387"/>
      <c r="N12" s="388"/>
    </row>
    <row r="13" spans="1:14" ht="24.95" customHeight="1">
      <c r="A13" s="89"/>
      <c r="B13" s="100" t="s">
        <v>116</v>
      </c>
      <c r="C13" s="204">
        <v>15200</v>
      </c>
      <c r="D13" s="204">
        <v>16000</v>
      </c>
      <c r="E13" s="204">
        <v>139808.70000000001</v>
      </c>
      <c r="F13" s="199">
        <v>31.53390021652833</v>
      </c>
      <c r="G13" s="199">
        <v>24.25712553062462</v>
      </c>
      <c r="H13" s="199">
        <v>79.808596871789035</v>
      </c>
      <c r="J13" s="386"/>
      <c r="K13" s="387"/>
      <c r="L13" s="387"/>
      <c r="M13" s="387"/>
      <c r="N13" s="388"/>
    </row>
    <row r="14" spans="1:14" ht="24.95" customHeight="1">
      <c r="A14" s="89"/>
      <c r="B14" s="98" t="s">
        <v>117</v>
      </c>
      <c r="C14" s="204">
        <v>13200</v>
      </c>
      <c r="D14" s="204">
        <v>13000</v>
      </c>
      <c r="E14" s="204">
        <v>96950</v>
      </c>
      <c r="F14" s="199">
        <v>96.95</v>
      </c>
      <c r="G14" s="199">
        <v>25.242718446601941</v>
      </c>
      <c r="H14" s="199">
        <v>40.328618968386024</v>
      </c>
      <c r="K14" s="387"/>
      <c r="L14" s="387"/>
      <c r="M14" s="387"/>
      <c r="N14" s="388"/>
    </row>
    <row r="15" spans="1:14" ht="24.95" customHeight="1">
      <c r="A15" s="89"/>
      <c r="B15" s="100" t="s">
        <v>118</v>
      </c>
      <c r="C15" s="204">
        <v>2101</v>
      </c>
      <c r="D15" s="204">
        <v>2150</v>
      </c>
      <c r="E15" s="204">
        <v>12371</v>
      </c>
      <c r="F15" s="199">
        <v>56.231818181818184</v>
      </c>
      <c r="G15" s="199">
        <v>125</v>
      </c>
      <c r="H15" s="199">
        <v>120.69268292682926</v>
      </c>
      <c r="K15" s="387"/>
      <c r="L15" s="387"/>
      <c r="M15" s="387"/>
      <c r="N15" s="388"/>
    </row>
    <row r="16" spans="1:14" ht="24.95" customHeight="1">
      <c r="A16" s="89"/>
      <c r="B16" s="98" t="s">
        <v>119</v>
      </c>
      <c r="C16" s="204">
        <v>203600</v>
      </c>
      <c r="D16" s="204">
        <v>262000</v>
      </c>
      <c r="E16" s="204">
        <v>970780</v>
      </c>
      <c r="F16" s="199">
        <v>79.578653988031803</v>
      </c>
      <c r="G16" s="199">
        <v>253.92517929831365</v>
      </c>
      <c r="H16" s="199">
        <v>202.7781259138572</v>
      </c>
      <c r="K16" s="387"/>
      <c r="L16" s="387"/>
      <c r="M16" s="387"/>
      <c r="N16" s="388"/>
    </row>
    <row r="17" spans="1:14" ht="24.95" customHeight="1">
      <c r="A17" s="88" t="s">
        <v>38</v>
      </c>
      <c r="B17" s="91"/>
      <c r="C17" s="200">
        <v>189004</v>
      </c>
      <c r="D17" s="200">
        <v>186158</v>
      </c>
      <c r="E17" s="200">
        <v>1720747</v>
      </c>
      <c r="F17" s="197">
        <v>77.984104285252926</v>
      </c>
      <c r="G17" s="197">
        <v>53.568026887893254</v>
      </c>
      <c r="H17" s="197">
        <v>73.680659479341131</v>
      </c>
      <c r="K17" s="387"/>
      <c r="L17" s="387"/>
      <c r="M17" s="387"/>
      <c r="N17" s="388"/>
    </row>
    <row r="18" spans="1:14" ht="24.95" customHeight="1">
      <c r="A18" s="94"/>
      <c r="B18" s="91" t="s">
        <v>53</v>
      </c>
      <c r="C18" s="201">
        <v>90084</v>
      </c>
      <c r="D18" s="202">
        <v>95495</v>
      </c>
      <c r="E18" s="202">
        <v>905809</v>
      </c>
      <c r="F18" s="198">
        <v>92.473313654143254</v>
      </c>
      <c r="G18" s="198">
        <v>27.479231231853404</v>
      </c>
      <c r="H18" s="198">
        <v>38.785832247461435</v>
      </c>
      <c r="J18" s="386"/>
      <c r="K18" s="387"/>
      <c r="L18" s="387"/>
      <c r="M18" s="387"/>
      <c r="N18" s="388"/>
    </row>
    <row r="19" spans="1:14" ht="24.95" customHeight="1">
      <c r="A19" s="94"/>
      <c r="B19" s="99" t="s">
        <v>115</v>
      </c>
      <c r="C19" s="203">
        <v>82570</v>
      </c>
      <c r="D19" s="203">
        <v>85880</v>
      </c>
      <c r="E19" s="203">
        <v>872449</v>
      </c>
      <c r="F19" s="199">
        <v>91.355916230366489</v>
      </c>
      <c r="G19" s="199">
        <v>45.668705131613933</v>
      </c>
      <c r="H19" s="199">
        <v>138.47078056058152</v>
      </c>
      <c r="K19" s="387"/>
      <c r="L19" s="387"/>
      <c r="M19" s="387"/>
      <c r="N19" s="388"/>
    </row>
    <row r="20" spans="1:14" ht="24.95" customHeight="1">
      <c r="A20" s="88"/>
      <c r="B20" s="98" t="s">
        <v>120</v>
      </c>
      <c r="C20" s="204">
        <v>98920</v>
      </c>
      <c r="D20" s="204">
        <v>90663</v>
      </c>
      <c r="E20" s="204">
        <v>814938</v>
      </c>
      <c r="F20" s="199">
        <v>66.417114914425426</v>
      </c>
      <c r="G20" s="199" t="s">
        <v>142</v>
      </c>
      <c r="H20" s="199" t="s">
        <v>142</v>
      </c>
      <c r="K20" s="387"/>
      <c r="L20" s="387"/>
      <c r="M20" s="387"/>
      <c r="N20" s="388"/>
    </row>
    <row r="21" spans="1:14" ht="24.95" customHeight="1">
      <c r="A21" s="88"/>
      <c r="B21" s="98" t="s">
        <v>119</v>
      </c>
      <c r="C21" s="204">
        <v>0</v>
      </c>
      <c r="D21" s="204">
        <v>0</v>
      </c>
      <c r="E21" s="204">
        <v>0</v>
      </c>
      <c r="F21" s="199" t="s">
        <v>142</v>
      </c>
      <c r="G21" s="199" t="s">
        <v>142</v>
      </c>
      <c r="H21" s="199" t="s">
        <v>142</v>
      </c>
      <c r="K21" s="387"/>
      <c r="L21" s="387"/>
      <c r="M21" s="387"/>
      <c r="N21" s="388"/>
    </row>
    <row r="22" spans="1:14" ht="24.95" customHeight="1">
      <c r="A22" s="88" t="s">
        <v>39</v>
      </c>
      <c r="B22" s="91"/>
      <c r="C22" s="205">
        <v>52697</v>
      </c>
      <c r="D22" s="205">
        <v>53000</v>
      </c>
      <c r="E22" s="205">
        <v>1224930</v>
      </c>
      <c r="F22" s="197">
        <v>98.677074049018671</v>
      </c>
      <c r="G22" s="197">
        <v>24.88157777370909</v>
      </c>
      <c r="H22" s="197">
        <v>133.87944696431501</v>
      </c>
      <c r="K22" s="387"/>
      <c r="L22" s="387"/>
      <c r="M22" s="387"/>
      <c r="N22" s="388"/>
    </row>
    <row r="23" spans="1:14" ht="24.95" customHeight="1">
      <c r="A23" s="88"/>
      <c r="B23" s="91" t="s">
        <v>54</v>
      </c>
      <c r="C23" s="201">
        <v>52697</v>
      </c>
      <c r="D23" s="201">
        <v>53000</v>
      </c>
      <c r="E23" s="201">
        <v>1224930</v>
      </c>
      <c r="F23" s="198">
        <v>98.677074049018671</v>
      </c>
      <c r="G23" s="198">
        <v>24.88157777370909</v>
      </c>
      <c r="H23" s="198">
        <v>133.87944696431501</v>
      </c>
    </row>
    <row r="24" spans="1:14" ht="22.5" customHeight="1">
      <c r="A24" s="88"/>
      <c r="B24" s="99" t="s">
        <v>115</v>
      </c>
      <c r="C24" s="203">
        <v>19320</v>
      </c>
      <c r="D24" s="203">
        <v>21580</v>
      </c>
      <c r="E24" s="203">
        <v>551000</v>
      </c>
      <c r="F24" s="199">
        <v>93.389830508474574</v>
      </c>
      <c r="G24" s="199">
        <v>11.327489370636712</v>
      </c>
      <c r="H24" s="328">
        <v>78.916085418427116</v>
      </c>
    </row>
    <row r="25" spans="1:14" ht="22.5" customHeight="1">
      <c r="A25" s="67"/>
      <c r="B25" s="98" t="s">
        <v>121</v>
      </c>
      <c r="C25" s="201">
        <v>0</v>
      </c>
      <c r="D25" s="202">
        <v>0</v>
      </c>
      <c r="E25" s="202">
        <v>0</v>
      </c>
      <c r="F25" s="199" t="s">
        <v>142</v>
      </c>
      <c r="G25" s="199" t="s">
        <v>142</v>
      </c>
      <c r="H25" s="198" t="s">
        <v>142</v>
      </c>
    </row>
    <row r="26" spans="1:14" ht="22.5" customHeight="1">
      <c r="A26" s="67"/>
      <c r="B26" s="98" t="s">
        <v>119</v>
      </c>
      <c r="C26" s="201">
        <v>0</v>
      </c>
      <c r="D26" s="201">
        <v>0</v>
      </c>
      <c r="E26" s="201">
        <v>0</v>
      </c>
      <c r="F26" s="198" t="s">
        <v>142</v>
      </c>
      <c r="G26" s="198" t="s">
        <v>142</v>
      </c>
      <c r="H26" s="198" t="s">
        <v>142</v>
      </c>
    </row>
    <row r="27" spans="1:14" ht="20.100000000000001" customHeight="1"/>
    <row r="28" spans="1:14" ht="20.100000000000001" customHeight="1"/>
    <row r="29" spans="1:14" ht="20.100000000000001" customHeight="1">
      <c r="B29" s="391"/>
      <c r="C29" s="391"/>
      <c r="D29" s="392"/>
      <c r="E29" s="392"/>
    </row>
    <row r="30" spans="1:14" ht="20.100000000000001" customHeight="1">
      <c r="A30" s="393"/>
      <c r="B30" s="391"/>
      <c r="C30" s="391"/>
      <c r="D30" s="392"/>
      <c r="E30" s="392"/>
    </row>
    <row r="31" spans="1:14" ht="20.100000000000001" customHeight="1"/>
    <row r="32" spans="1:14" ht="20.100000000000001" customHeight="1">
      <c r="A32" s="394"/>
      <c r="B32" s="391"/>
      <c r="C32" s="391"/>
      <c r="D32" s="392"/>
      <c r="E32" s="392"/>
    </row>
    <row r="33" spans="1:5" ht="20.100000000000001" customHeight="1"/>
    <row r="34" spans="1:5" ht="20.100000000000001" customHeight="1">
      <c r="A34" s="394"/>
      <c r="B34" s="391"/>
      <c r="C34" s="391"/>
      <c r="D34" s="392"/>
      <c r="E34" s="392"/>
    </row>
    <row r="35" spans="1:5" ht="20.100000000000001" customHeight="1"/>
    <row r="36" spans="1:5" ht="20.100000000000001" customHeight="1"/>
    <row r="37" spans="1:5" ht="20.100000000000001" customHeight="1"/>
    <row r="38" spans="1:5" ht="20.100000000000001" customHeight="1"/>
    <row r="39" spans="1:5" ht="20.100000000000001" customHeight="1"/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15.95" customHeight="1"/>
    <row r="46" spans="1:5" ht="15.95" customHeight="1"/>
    <row r="47" spans="1:5" ht="15.95" customHeight="1"/>
    <row r="48" spans="1:5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</sheetData>
  <mergeCells count="2">
    <mergeCell ref="A2:H2"/>
    <mergeCell ref="G3:H3"/>
  </mergeCells>
  <pageMargins left="1.1811023622047245" right="0.78740157480314965" top="0.78740157480314965" bottom="0.78740157480314965" header="0" footer="0"/>
  <pageSetup paperSize="9" scale="64" firstPageNumber="19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T73"/>
  <sheetViews>
    <sheetView tabSelected="1" workbookViewId="0">
      <selection activeCell="O10" sqref="O10"/>
    </sheetView>
  </sheetViews>
  <sheetFormatPr defaultColWidth="7.875" defaultRowHeight="15.75"/>
  <cols>
    <col min="1" max="1" width="1.75" style="56" customWidth="1"/>
    <col min="2" max="2" width="32.625" style="56" customWidth="1"/>
    <col min="3" max="3" width="12" style="56" customWidth="1"/>
    <col min="4" max="6" width="12.875" style="56" customWidth="1"/>
    <col min="7" max="7" width="12.25" style="56" customWidth="1"/>
    <col min="8" max="8" width="12.875" style="56" customWidth="1"/>
    <col min="9" max="9" width="7.875" style="56"/>
    <col min="10" max="11" width="12.625" style="56" hidden="1" customWidth="1"/>
    <col min="12" max="12" width="7.875" style="56" hidden="1" customWidth="1"/>
    <col min="13" max="13" width="10.5" style="56" hidden="1" customWidth="1"/>
    <col min="14" max="14" width="8.875" style="56" bestFit="1" customWidth="1"/>
    <col min="15" max="15" width="9" style="56" bestFit="1" customWidth="1"/>
    <col min="16" max="16" width="8.875" style="56" bestFit="1" customWidth="1"/>
    <col min="17" max="18" width="7.875" style="56"/>
    <col min="19" max="20" width="8.875" style="56" bestFit="1" customWidth="1"/>
    <col min="21" max="16384" width="7.875" style="56"/>
  </cols>
  <sheetData>
    <row r="1" spans="1:20" ht="30" customHeight="1">
      <c r="A1" s="896" t="s">
        <v>658</v>
      </c>
      <c r="B1" s="896"/>
      <c r="C1" s="896"/>
      <c r="D1" s="897"/>
      <c r="E1" s="897"/>
      <c r="F1" s="897"/>
      <c r="G1" s="897"/>
      <c r="H1" s="897"/>
      <c r="I1" s="269"/>
    </row>
    <row r="2" spans="1:20" ht="20.100000000000001" customHeight="1">
      <c r="A2" s="901" t="s">
        <v>360</v>
      </c>
      <c r="B2" s="901"/>
      <c r="C2" s="901"/>
      <c r="D2" s="902"/>
      <c r="E2" s="902"/>
      <c r="F2" s="902"/>
      <c r="G2" s="902"/>
      <c r="H2" s="902"/>
      <c r="I2" s="270"/>
    </row>
    <row r="3" spans="1:20" ht="15" customHeight="1">
      <c r="A3" s="59"/>
      <c r="B3" s="59"/>
      <c r="C3" s="59"/>
      <c r="D3" s="59"/>
      <c r="E3" s="59"/>
      <c r="F3" s="59"/>
      <c r="G3" s="59"/>
    </row>
    <row r="4" spans="1:20" ht="15" customHeight="1">
      <c r="H4" s="101" t="s">
        <v>449</v>
      </c>
    </row>
    <row r="5" spans="1:20" ht="20.100000000000001" customHeight="1">
      <c r="A5" s="61"/>
      <c r="B5" s="61"/>
      <c r="C5" s="46" t="s">
        <v>2</v>
      </c>
      <c r="D5" s="46" t="s">
        <v>2</v>
      </c>
      <c r="E5" s="766" t="s">
        <v>8</v>
      </c>
      <c r="F5" s="912"/>
      <c r="G5" s="913" t="s">
        <v>84</v>
      </c>
      <c r="H5" s="914"/>
    </row>
    <row r="6" spans="1:20" ht="20.100000000000001" customHeight="1">
      <c r="C6" s="47" t="s">
        <v>30</v>
      </c>
      <c r="D6" s="47" t="s">
        <v>12</v>
      </c>
      <c r="E6" s="47" t="s">
        <v>549</v>
      </c>
      <c r="F6" s="47" t="s">
        <v>29</v>
      </c>
      <c r="G6" s="47" t="s">
        <v>16</v>
      </c>
      <c r="H6" s="47" t="s">
        <v>551</v>
      </c>
      <c r="O6" s="47"/>
      <c r="P6" s="47"/>
    </row>
    <row r="7" spans="1:20" ht="20.25" customHeight="1">
      <c r="C7" s="11" t="s">
        <v>301</v>
      </c>
      <c r="D7" s="11" t="s">
        <v>301</v>
      </c>
      <c r="E7" s="11" t="s">
        <v>301</v>
      </c>
      <c r="F7" s="11" t="s">
        <v>301</v>
      </c>
      <c r="G7" s="11" t="s">
        <v>301</v>
      </c>
      <c r="H7" s="11" t="s">
        <v>301</v>
      </c>
      <c r="J7" s="141" t="s">
        <v>131</v>
      </c>
      <c r="K7" s="141" t="s">
        <v>132</v>
      </c>
      <c r="M7" s="141" t="s">
        <v>143</v>
      </c>
      <c r="O7" s="10"/>
      <c r="P7" s="10"/>
    </row>
    <row r="8" spans="1:20" ht="20.100000000000001" customHeight="1">
      <c r="C8" s="10"/>
      <c r="D8" s="10"/>
      <c r="E8" s="10"/>
      <c r="F8" s="10"/>
      <c r="G8" s="9"/>
      <c r="H8" s="9"/>
    </row>
    <row r="9" spans="1:20" ht="24.95" customHeight="1">
      <c r="A9" s="64" t="s">
        <v>1</v>
      </c>
      <c r="B9" s="65"/>
      <c r="C9" s="206">
        <v>1339667</v>
      </c>
      <c r="D9" s="206">
        <v>2088973</v>
      </c>
      <c r="E9" s="206">
        <v>2152775.7000000002</v>
      </c>
      <c r="F9" s="197">
        <v>107.36222733584012</v>
      </c>
      <c r="G9" s="915">
        <v>112.89890742278025</v>
      </c>
      <c r="H9" s="915">
        <v>69.642769450651201</v>
      </c>
      <c r="I9" s="66"/>
      <c r="J9" s="143">
        <v>1247667.318338718</v>
      </c>
      <c r="K9" s="143">
        <v>1311740.0000000002</v>
      </c>
      <c r="L9" s="57"/>
      <c r="M9" s="143">
        <v>2648192</v>
      </c>
      <c r="O9" s="184"/>
      <c r="P9" s="184"/>
      <c r="S9" s="142"/>
      <c r="T9" s="142"/>
    </row>
    <row r="10" spans="1:20" ht="24.95" customHeight="1">
      <c r="A10" s="88" t="s">
        <v>36</v>
      </c>
      <c r="B10" s="89"/>
      <c r="C10" s="206">
        <v>478673</v>
      </c>
      <c r="D10" s="206">
        <v>821820</v>
      </c>
      <c r="E10" s="206">
        <v>1335245.7</v>
      </c>
      <c r="F10" s="197">
        <v>93.452855090119641</v>
      </c>
      <c r="G10" s="915">
        <v>100.58663911963741</v>
      </c>
      <c r="H10" s="915">
        <v>82.951157281864624</v>
      </c>
      <c r="I10" s="90"/>
      <c r="J10" s="143">
        <v>929920.31833871803</v>
      </c>
      <c r="K10" s="143">
        <v>861921</v>
      </c>
      <c r="L10" s="57"/>
      <c r="M10" s="143">
        <v>1820340</v>
      </c>
      <c r="N10" s="142"/>
      <c r="O10" s="184"/>
      <c r="P10" s="184"/>
    </row>
    <row r="11" spans="1:20" ht="24.95" customHeight="1">
      <c r="A11" s="89"/>
      <c r="B11" s="98" t="s">
        <v>37</v>
      </c>
      <c r="C11" s="207">
        <v>361663</v>
      </c>
      <c r="D11" s="207">
        <v>375770</v>
      </c>
      <c r="E11" s="207">
        <v>678396</v>
      </c>
      <c r="F11" s="198">
        <v>76.228164098067651</v>
      </c>
      <c r="G11" s="916">
        <v>64.460405491408309</v>
      </c>
      <c r="H11" s="916">
        <v>69.440409766343521</v>
      </c>
      <c r="I11" s="90"/>
      <c r="J11" s="142">
        <v>907256.86833871808</v>
      </c>
      <c r="K11" s="142">
        <v>838226</v>
      </c>
      <c r="L11" s="57"/>
      <c r="M11" s="142">
        <v>1801360</v>
      </c>
      <c r="O11" s="183"/>
      <c r="P11" s="183"/>
    </row>
    <row r="12" spans="1:20" ht="24.95" customHeight="1">
      <c r="A12" s="89"/>
      <c r="B12" s="99" t="s">
        <v>115</v>
      </c>
      <c r="C12" s="207">
        <v>76915</v>
      </c>
      <c r="D12" s="207">
        <v>249400</v>
      </c>
      <c r="E12" s="207">
        <v>190543</v>
      </c>
      <c r="F12" s="198">
        <v>94.898210980876001</v>
      </c>
      <c r="G12" s="917">
        <v>215</v>
      </c>
      <c r="H12" s="917">
        <v>90.532142348078125</v>
      </c>
      <c r="I12" s="90"/>
      <c r="J12" s="142">
        <v>2200</v>
      </c>
      <c r="K12" s="142">
        <v>18600</v>
      </c>
      <c r="L12" s="57"/>
      <c r="M12" s="142">
        <v>2140</v>
      </c>
      <c r="O12" s="183"/>
      <c r="P12" s="183"/>
    </row>
    <row r="13" spans="1:20" ht="24.95" customHeight="1">
      <c r="A13" s="89"/>
      <c r="B13" s="100" t="s">
        <v>116</v>
      </c>
      <c r="C13" s="207">
        <v>23760</v>
      </c>
      <c r="D13" s="207">
        <v>63400</v>
      </c>
      <c r="E13" s="207">
        <v>52648.7</v>
      </c>
      <c r="F13" s="198">
        <v>1466.6666666666667</v>
      </c>
      <c r="G13" s="917">
        <v>546.55172413793105</v>
      </c>
      <c r="H13" s="917">
        <v>32.507224005927391</v>
      </c>
      <c r="I13" s="90"/>
      <c r="J13" s="142">
        <v>13194.2</v>
      </c>
      <c r="K13" s="142">
        <v>13547</v>
      </c>
      <c r="L13" s="57"/>
      <c r="M13" s="142">
        <v>14000</v>
      </c>
      <c r="O13" s="183"/>
      <c r="P13" s="183"/>
    </row>
    <row r="14" spans="1:20" ht="24.95" customHeight="1">
      <c r="A14" s="89"/>
      <c r="B14" s="98" t="s">
        <v>117</v>
      </c>
      <c r="C14" s="207">
        <v>16250</v>
      </c>
      <c r="D14" s="207">
        <v>33700</v>
      </c>
      <c r="E14" s="207">
        <v>47000</v>
      </c>
      <c r="F14" s="198">
        <v>180.15521064301552</v>
      </c>
      <c r="G14" s="917">
        <v>50.867924528301884</v>
      </c>
      <c r="H14" s="917">
        <v>28.462423545085692</v>
      </c>
      <c r="I14" s="90"/>
      <c r="J14" s="142">
        <v>9469.25</v>
      </c>
      <c r="K14" s="142">
        <v>10148</v>
      </c>
      <c r="L14" s="57"/>
      <c r="M14" s="142">
        <v>4980</v>
      </c>
      <c r="O14" s="183"/>
      <c r="P14" s="183"/>
    </row>
    <row r="15" spans="1:20" ht="24.95" customHeight="1">
      <c r="A15" s="89"/>
      <c r="B15" s="100" t="s">
        <v>118</v>
      </c>
      <c r="C15" s="207">
        <v>2520</v>
      </c>
      <c r="D15" s="207">
        <v>4050</v>
      </c>
      <c r="E15" s="207">
        <v>5801</v>
      </c>
      <c r="F15" s="198">
        <v>122.33009708737863</v>
      </c>
      <c r="G15" s="917">
        <v>123.47560975609757</v>
      </c>
      <c r="H15" s="917">
        <v>118.14663951120163</v>
      </c>
      <c r="I15" s="70"/>
      <c r="J15" s="142">
        <v>0</v>
      </c>
      <c r="K15" s="142">
        <v>0</v>
      </c>
      <c r="L15" s="57"/>
      <c r="M15" s="148" t="s">
        <v>142</v>
      </c>
      <c r="O15" s="183"/>
      <c r="P15" s="183"/>
    </row>
    <row r="16" spans="1:20" ht="24.95" customHeight="1">
      <c r="A16" s="89"/>
      <c r="B16" s="98" t="s">
        <v>119</v>
      </c>
      <c r="C16" s="207">
        <v>74480</v>
      </c>
      <c r="D16" s="207">
        <v>344900</v>
      </c>
      <c r="E16" s="207">
        <v>551400</v>
      </c>
      <c r="F16" s="198">
        <v>297.20670391061452</v>
      </c>
      <c r="G16" s="917">
        <v>225.4985289310232</v>
      </c>
      <c r="H16" s="917">
        <v>183.35383899178663</v>
      </c>
      <c r="I16" s="70"/>
      <c r="J16" s="142">
        <v>0</v>
      </c>
      <c r="K16" s="142">
        <v>0</v>
      </c>
      <c r="L16" s="57"/>
      <c r="M16" s="148" t="s">
        <v>142</v>
      </c>
      <c r="O16" s="183"/>
      <c r="P16" s="183"/>
    </row>
    <row r="17" spans="1:16" ht="24.95" customHeight="1">
      <c r="A17" s="88" t="s">
        <v>38</v>
      </c>
      <c r="B17" s="91"/>
      <c r="C17" s="206">
        <v>623424</v>
      </c>
      <c r="D17" s="206">
        <v>534440</v>
      </c>
      <c r="E17" s="206">
        <v>562883</v>
      </c>
      <c r="F17" s="197">
        <v>97.270014770149928</v>
      </c>
      <c r="G17" s="915">
        <v>70.521016830618393</v>
      </c>
      <c r="H17" s="915">
        <v>60.09559641529458</v>
      </c>
      <c r="I17" s="70"/>
      <c r="J17" s="143">
        <v>223665</v>
      </c>
      <c r="K17" s="143">
        <v>345065</v>
      </c>
      <c r="L17" s="57"/>
      <c r="M17" s="143">
        <v>633779</v>
      </c>
      <c r="O17" s="184"/>
      <c r="P17" s="184"/>
    </row>
    <row r="18" spans="1:16" ht="24.95" customHeight="1">
      <c r="A18" s="94"/>
      <c r="B18" s="91" t="s">
        <v>53</v>
      </c>
      <c r="C18" s="207">
        <v>349249</v>
      </c>
      <c r="D18" s="207">
        <v>272180</v>
      </c>
      <c r="E18" s="207">
        <v>284380</v>
      </c>
      <c r="F18" s="198">
        <v>54.49173498046288</v>
      </c>
      <c r="G18" s="916">
        <v>35.914995810488954</v>
      </c>
      <c r="H18" s="916">
        <v>30.361523990920798</v>
      </c>
      <c r="I18" s="70"/>
      <c r="J18" s="142">
        <v>220915</v>
      </c>
      <c r="K18" s="142">
        <v>332430</v>
      </c>
      <c r="L18" s="57"/>
      <c r="M18" s="142">
        <v>633779</v>
      </c>
      <c r="O18" s="183"/>
      <c r="P18" s="183"/>
    </row>
    <row r="19" spans="1:16" ht="24.95" customHeight="1">
      <c r="A19" s="94"/>
      <c r="B19" s="99" t="s">
        <v>115</v>
      </c>
      <c r="C19" s="207">
        <v>349249</v>
      </c>
      <c r="D19" s="207">
        <v>272180</v>
      </c>
      <c r="E19" s="207">
        <v>251020</v>
      </c>
      <c r="F19" s="198">
        <v>770.79894063120719</v>
      </c>
      <c r="G19" s="917">
        <v>222.551103843009</v>
      </c>
      <c r="H19" s="917">
        <v>54.280462752730024</v>
      </c>
      <c r="I19" s="70"/>
      <c r="J19" s="142">
        <v>0</v>
      </c>
      <c r="K19" s="142">
        <v>2804</v>
      </c>
      <c r="L19" s="57"/>
      <c r="M19" s="148" t="s">
        <v>142</v>
      </c>
      <c r="O19" s="183"/>
      <c r="P19" s="183"/>
    </row>
    <row r="20" spans="1:16" ht="24.95" customHeight="1">
      <c r="A20" s="88"/>
      <c r="B20" s="98" t="s">
        <v>120</v>
      </c>
      <c r="C20" s="207">
        <v>274175</v>
      </c>
      <c r="D20" s="207">
        <v>262260</v>
      </c>
      <c r="E20" s="207">
        <v>278503</v>
      </c>
      <c r="F20" s="198" t="s">
        <v>429</v>
      </c>
      <c r="G20" s="198" t="s">
        <v>429</v>
      </c>
      <c r="H20" s="198" t="s">
        <v>429</v>
      </c>
      <c r="I20" s="73"/>
      <c r="J20" s="142">
        <v>2750</v>
      </c>
      <c r="K20" s="142">
        <v>12635</v>
      </c>
      <c r="L20" s="57"/>
      <c r="M20" s="148" t="s">
        <v>142</v>
      </c>
      <c r="O20" s="183"/>
      <c r="P20" s="183"/>
    </row>
    <row r="21" spans="1:16" ht="24.95" customHeight="1">
      <c r="A21" s="88"/>
      <c r="B21" s="98" t="s">
        <v>119</v>
      </c>
      <c r="C21" s="207">
        <v>0</v>
      </c>
      <c r="D21" s="207">
        <v>0</v>
      </c>
      <c r="E21" s="207">
        <v>0</v>
      </c>
      <c r="F21" s="198" t="s">
        <v>429</v>
      </c>
      <c r="G21" s="198" t="s">
        <v>429</v>
      </c>
      <c r="H21" s="198" t="s">
        <v>429</v>
      </c>
      <c r="I21" s="70"/>
      <c r="J21" s="142">
        <v>0</v>
      </c>
      <c r="K21" s="142">
        <v>0</v>
      </c>
      <c r="L21" s="57"/>
      <c r="M21" s="148" t="s">
        <v>142</v>
      </c>
      <c r="O21" s="183"/>
      <c r="P21" s="183"/>
    </row>
    <row r="22" spans="1:16" ht="24.95" customHeight="1">
      <c r="A22" s="88" t="s">
        <v>39</v>
      </c>
      <c r="B22" s="91"/>
      <c r="C22" s="206">
        <v>237570</v>
      </c>
      <c r="D22" s="206">
        <v>732713</v>
      </c>
      <c r="E22" s="206">
        <v>254647</v>
      </c>
      <c r="F22" s="197">
        <v>250.94008788237281</v>
      </c>
      <c r="G22" s="915">
        <v>266.02319265735281</v>
      </c>
      <c r="H22" s="915">
        <v>46.737426722413304</v>
      </c>
      <c r="I22" s="70"/>
      <c r="J22" s="143">
        <v>94082</v>
      </c>
      <c r="K22" s="143">
        <v>104754</v>
      </c>
      <c r="L22" s="57"/>
      <c r="M22" s="143">
        <v>194073</v>
      </c>
      <c r="O22" s="184"/>
      <c r="P22" s="184"/>
    </row>
    <row r="23" spans="1:16" ht="24.95" customHeight="1">
      <c r="A23" s="88"/>
      <c r="B23" s="91" t="s">
        <v>54</v>
      </c>
      <c r="C23" s="207">
        <v>237570</v>
      </c>
      <c r="D23" s="207">
        <v>732713</v>
      </c>
      <c r="E23" s="207">
        <v>254647</v>
      </c>
      <c r="F23" s="198">
        <v>250.94008788237281</v>
      </c>
      <c r="G23" s="916">
        <v>266.02319265735281</v>
      </c>
      <c r="H23" s="916">
        <v>46.737426722413304</v>
      </c>
      <c r="I23" s="73"/>
      <c r="J23" s="142">
        <v>94082</v>
      </c>
      <c r="K23" s="142">
        <v>104754</v>
      </c>
      <c r="L23" s="57"/>
      <c r="M23" s="142">
        <v>187603</v>
      </c>
      <c r="O23" s="183"/>
      <c r="P23" s="183"/>
    </row>
    <row r="24" spans="1:16" ht="24.95" customHeight="1">
      <c r="A24" s="88"/>
      <c r="B24" s="99" t="s">
        <v>115</v>
      </c>
      <c r="C24" s="207">
        <v>161800</v>
      </c>
      <c r="D24" s="207">
        <v>263100</v>
      </c>
      <c r="E24" s="207">
        <v>126100</v>
      </c>
      <c r="F24" s="198">
        <v>343.5244161358811</v>
      </c>
      <c r="G24" s="198">
        <v>163.11221326720397</v>
      </c>
      <c r="H24" s="198">
        <v>25.744676507217083</v>
      </c>
      <c r="I24" s="96"/>
      <c r="J24" s="142">
        <v>0</v>
      </c>
      <c r="K24" s="142">
        <v>5976</v>
      </c>
      <c r="L24" s="57"/>
      <c r="M24" s="148" t="s">
        <v>142</v>
      </c>
      <c r="O24" s="183"/>
      <c r="P24" s="183"/>
    </row>
    <row r="25" spans="1:16" ht="24.95" customHeight="1">
      <c r="A25" s="67"/>
      <c r="B25" s="98" t="s">
        <v>121</v>
      </c>
      <c r="C25" s="207">
        <v>0</v>
      </c>
      <c r="D25" s="207">
        <v>0</v>
      </c>
      <c r="E25" s="207">
        <v>0</v>
      </c>
      <c r="F25" s="198" t="s">
        <v>429</v>
      </c>
      <c r="G25" s="198" t="s">
        <v>429</v>
      </c>
      <c r="H25" s="198" t="s">
        <v>429</v>
      </c>
      <c r="I25" s="90"/>
      <c r="J25" s="142">
        <v>0</v>
      </c>
      <c r="K25" s="142">
        <v>0</v>
      </c>
      <c r="L25" s="57"/>
      <c r="M25" s="142">
        <v>6470</v>
      </c>
      <c r="O25" s="183"/>
      <c r="P25" s="183"/>
    </row>
    <row r="26" spans="1:16" ht="24.95" customHeight="1">
      <c r="A26" s="67"/>
      <c r="B26" s="98" t="s">
        <v>119</v>
      </c>
      <c r="C26" s="207">
        <v>0</v>
      </c>
      <c r="D26" s="207">
        <v>0</v>
      </c>
      <c r="E26" s="207">
        <v>0</v>
      </c>
      <c r="F26" s="198" t="s">
        <v>429</v>
      </c>
      <c r="G26" s="198" t="s">
        <v>429</v>
      </c>
      <c r="H26" s="198" t="s">
        <v>429</v>
      </c>
      <c r="I26" s="70"/>
      <c r="J26" s="142">
        <v>0</v>
      </c>
      <c r="K26" s="142">
        <v>0</v>
      </c>
      <c r="L26" s="57"/>
      <c r="M26" s="148" t="s">
        <v>142</v>
      </c>
      <c r="O26" s="183"/>
      <c r="P26" s="183"/>
    </row>
    <row r="27" spans="1:16" ht="24.95" customHeight="1">
      <c r="A27" s="67"/>
      <c r="B27" s="97"/>
      <c r="C27" s="92"/>
      <c r="D27" s="93"/>
      <c r="E27" s="93"/>
      <c r="F27" s="93"/>
      <c r="G27" s="144"/>
      <c r="H27" s="145"/>
      <c r="I27" s="70"/>
      <c r="J27" s="57"/>
      <c r="K27" s="57"/>
      <c r="L27" s="57"/>
    </row>
    <row r="28" spans="1:16" ht="20.100000000000001" customHeight="1">
      <c r="A28" s="84"/>
      <c r="B28" s="68"/>
      <c r="C28" s="83"/>
      <c r="D28" s="83"/>
      <c r="E28" s="83"/>
      <c r="F28" s="83"/>
      <c r="G28" s="144"/>
      <c r="H28" s="145"/>
      <c r="I28" s="70"/>
      <c r="J28" s="57"/>
      <c r="K28" s="57"/>
      <c r="L28" s="57"/>
    </row>
    <row r="29" spans="1:16" ht="20.100000000000001" customHeight="1">
      <c r="A29" s="84"/>
      <c r="C29" s="95"/>
      <c r="D29" s="95"/>
      <c r="E29" s="95"/>
      <c r="F29" s="95"/>
      <c r="G29" s="144"/>
      <c r="H29" s="145"/>
      <c r="I29" s="96"/>
      <c r="J29" s="57"/>
      <c r="K29" s="57"/>
      <c r="L29" s="57"/>
    </row>
    <row r="30" spans="1:16" ht="20.100000000000001" customHeight="1">
      <c r="A30" s="84"/>
      <c r="B30" s="68"/>
      <c r="C30" s="95"/>
      <c r="D30" s="95"/>
      <c r="E30" s="95"/>
      <c r="F30" s="95"/>
      <c r="G30" s="146"/>
      <c r="H30" s="146"/>
      <c r="I30" s="96"/>
      <c r="J30" s="57"/>
      <c r="K30" s="57"/>
      <c r="L30" s="57"/>
    </row>
    <row r="31" spans="1:16" ht="20.100000000000001" customHeight="1">
      <c r="A31" s="84"/>
      <c r="G31" s="146"/>
      <c r="H31" s="146"/>
      <c r="I31" s="96"/>
      <c r="J31" s="57"/>
      <c r="K31" s="57"/>
      <c r="L31" s="57"/>
    </row>
    <row r="32" spans="1:16" ht="20.100000000000001" customHeight="1">
      <c r="A32" s="84"/>
      <c r="G32" s="146"/>
      <c r="H32" s="146"/>
    </row>
    <row r="33" spans="1:9" ht="20.100000000000001" customHeight="1">
      <c r="A33" s="84"/>
      <c r="G33" s="146"/>
      <c r="H33" s="146"/>
    </row>
    <row r="34" spans="1:9" ht="20.100000000000001" customHeight="1">
      <c r="A34" s="84"/>
      <c r="G34" s="144"/>
      <c r="H34" s="145"/>
    </row>
    <row r="35" spans="1:9" ht="20.100000000000001" customHeight="1">
      <c r="A35" s="84"/>
      <c r="C35" s="95"/>
      <c r="D35" s="95"/>
      <c r="E35" s="95"/>
      <c r="F35" s="95"/>
      <c r="G35" s="144"/>
      <c r="H35" s="145"/>
    </row>
    <row r="36" spans="1:9" ht="20.100000000000001" customHeight="1">
      <c r="A36" s="84"/>
      <c r="C36" s="95"/>
      <c r="D36" s="95"/>
      <c r="E36" s="95"/>
      <c r="F36" s="95"/>
      <c r="G36" s="146"/>
      <c r="H36" s="146"/>
      <c r="I36" s="96"/>
    </row>
    <row r="37" spans="1:9" ht="20.100000000000001" customHeight="1">
      <c r="A37" s="84"/>
      <c r="B37" s="85"/>
      <c r="G37" s="144"/>
      <c r="H37" s="145"/>
      <c r="I37" s="96"/>
    </row>
    <row r="38" spans="1:9" ht="20.100000000000001" customHeight="1">
      <c r="A38" s="84"/>
      <c r="C38" s="95"/>
      <c r="D38" s="95"/>
      <c r="E38" s="95"/>
      <c r="F38" s="95"/>
      <c r="G38" s="146"/>
      <c r="H38" s="146"/>
    </row>
    <row r="39" spans="1:9" ht="20.100000000000001" customHeight="1">
      <c r="A39" s="84"/>
      <c r="B39" s="68"/>
      <c r="G39" s="144"/>
      <c r="H39" s="145"/>
      <c r="I39" s="96"/>
    </row>
    <row r="40" spans="1:9" ht="20.100000000000001" customHeight="1">
      <c r="A40" s="84"/>
      <c r="C40" s="95"/>
      <c r="D40" s="95"/>
      <c r="E40" s="95"/>
      <c r="F40" s="95"/>
      <c r="G40" s="146"/>
      <c r="H40" s="146"/>
    </row>
    <row r="41" spans="1:9" ht="20.100000000000001" customHeight="1">
      <c r="A41" s="84"/>
      <c r="B41" s="68"/>
      <c r="I41" s="96"/>
    </row>
    <row r="42" spans="1:9" ht="20.100000000000001" customHeight="1">
      <c r="A42" s="84"/>
    </row>
    <row r="43" spans="1:9" ht="20.100000000000001" customHeight="1">
      <c r="A43" s="84"/>
    </row>
    <row r="44" spans="1:9" ht="20.100000000000001" customHeight="1">
      <c r="A44" s="84"/>
    </row>
    <row r="45" spans="1:9" ht="20.100000000000001" customHeight="1">
      <c r="A45" s="84"/>
    </row>
    <row r="46" spans="1:9" ht="20.100000000000001" customHeight="1">
      <c r="A46" s="84"/>
    </row>
    <row r="47" spans="1:9" ht="20.100000000000001" customHeight="1">
      <c r="A47" s="84"/>
    </row>
    <row r="48" spans="1:9" ht="20.100000000000001" customHeight="1">
      <c r="A48" s="84"/>
    </row>
    <row r="49" spans="1:1" ht="20.100000000000001" customHeight="1">
      <c r="A49" s="84"/>
    </row>
    <row r="50" spans="1:1" ht="20.100000000000001" customHeight="1">
      <c r="A50" s="84"/>
    </row>
    <row r="51" spans="1:1" ht="20.100000000000001" customHeight="1">
      <c r="A51" s="84"/>
    </row>
    <row r="52" spans="1:1" ht="15.95" customHeight="1">
      <c r="A52" s="84"/>
    </row>
    <row r="53" spans="1:1" ht="15.95" customHeight="1">
      <c r="A53" s="84"/>
    </row>
    <row r="54" spans="1:1" ht="15.95" customHeight="1">
      <c r="A54" s="84"/>
    </row>
    <row r="55" spans="1:1" ht="15.95" customHeight="1">
      <c r="A55" s="84"/>
    </row>
    <row r="56" spans="1:1" ht="15.95" customHeight="1">
      <c r="A56" s="84"/>
    </row>
    <row r="57" spans="1:1" ht="15.95" customHeight="1">
      <c r="A57" s="84"/>
    </row>
    <row r="58" spans="1:1" ht="15.95" customHeight="1">
      <c r="A58" s="84"/>
    </row>
    <row r="59" spans="1:1" ht="15.95" customHeight="1">
      <c r="A59" s="84"/>
    </row>
    <row r="60" spans="1:1" ht="15.95" customHeight="1">
      <c r="A60" s="84"/>
    </row>
    <row r="61" spans="1:1" ht="15.95" customHeight="1">
      <c r="A61" s="84"/>
    </row>
    <row r="62" spans="1:1" ht="15.95" customHeight="1">
      <c r="A62" s="84"/>
    </row>
    <row r="63" spans="1:1" ht="15.95" customHeight="1">
      <c r="A63" s="84"/>
    </row>
    <row r="64" spans="1:1" ht="15.95" customHeight="1">
      <c r="A64" s="84"/>
    </row>
    <row r="65" spans="1:1" ht="15.95" customHeight="1">
      <c r="A65" s="84"/>
    </row>
    <row r="66" spans="1:1" ht="15.95" customHeight="1">
      <c r="A66" s="84"/>
    </row>
    <row r="67" spans="1:1" ht="15.95" customHeight="1">
      <c r="A67" s="84"/>
    </row>
    <row r="68" spans="1:1" ht="15.95" customHeight="1">
      <c r="A68" s="84"/>
    </row>
    <row r="69" spans="1:1" ht="15.95" customHeight="1">
      <c r="A69" s="84"/>
    </row>
    <row r="70" spans="1:1" ht="15.95" customHeight="1">
      <c r="A70" s="84"/>
    </row>
    <row r="71" spans="1:1" ht="15.95" customHeight="1">
      <c r="A71" s="84"/>
    </row>
    <row r="72" spans="1:1" ht="15.95" customHeight="1">
      <c r="A72" s="84"/>
    </row>
    <row r="73" spans="1:1" ht="15.95" customHeight="1">
      <c r="A73" s="84"/>
    </row>
  </sheetData>
  <mergeCells count="3">
    <mergeCell ref="G5:H5"/>
    <mergeCell ref="A1:H1"/>
    <mergeCell ref="A2:H2"/>
  </mergeCells>
  <pageMargins left="1.1811023622047245" right="0.78740157480314965" top="0.78740157480314965" bottom="0.78740157480314965" header="0" footer="0"/>
  <pageSetup paperSize="9" scale="89" firstPageNumber="19" fitToHeight="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K25"/>
  <sheetViews>
    <sheetView workbookViewId="0">
      <selection sqref="A1:F2"/>
    </sheetView>
  </sheetViews>
  <sheetFormatPr defaultColWidth="8" defaultRowHeight="12.75"/>
  <cols>
    <col min="1" max="1" width="33.125" style="404" customWidth="1"/>
    <col min="2" max="2" width="8.625" style="404" customWidth="1"/>
    <col min="3" max="3" width="9.625" style="404" customWidth="1"/>
    <col min="4" max="4" width="12.875" style="404" customWidth="1"/>
    <col min="5" max="5" width="9.625" style="404" customWidth="1"/>
    <col min="6" max="6" width="14.625" style="404" customWidth="1"/>
    <col min="7" max="8" width="8" style="404"/>
    <col min="9" max="9" width="3.5" style="404" customWidth="1"/>
    <col min="10" max="10" width="5.625" style="404" customWidth="1"/>
    <col min="11" max="16384" width="8" style="404"/>
  </cols>
  <sheetData>
    <row r="1" spans="1:11" ht="16.5" customHeight="1">
      <c r="A1" s="906" t="s">
        <v>659</v>
      </c>
      <c r="B1" s="906"/>
      <c r="C1" s="906"/>
      <c r="D1" s="907"/>
      <c r="E1" s="907"/>
      <c r="F1" s="907"/>
    </row>
    <row r="2" spans="1:11" ht="16.5" customHeight="1">
      <c r="A2" s="906"/>
      <c r="B2" s="906"/>
      <c r="C2" s="906"/>
      <c r="D2" s="907"/>
      <c r="E2" s="907"/>
      <c r="F2" s="907"/>
    </row>
    <row r="3" spans="1:11" ht="15.75">
      <c r="A3" s="115"/>
      <c r="B3" s="659"/>
      <c r="C3" s="405"/>
      <c r="D3" s="405"/>
      <c r="E3" s="116"/>
      <c r="F3" s="117" t="s">
        <v>396</v>
      </c>
    </row>
    <row r="4" spans="1:11" ht="15.75">
      <c r="A4" s="406"/>
      <c r="B4" s="903" t="s">
        <v>579</v>
      </c>
      <c r="C4" s="903"/>
      <c r="D4" s="903"/>
      <c r="E4" s="903"/>
      <c r="F4" s="904" t="s">
        <v>366</v>
      </c>
    </row>
    <row r="5" spans="1:11" ht="31.5">
      <c r="A5" s="408"/>
      <c r="B5" s="409" t="s">
        <v>367</v>
      </c>
      <c r="C5" s="409" t="s">
        <v>580</v>
      </c>
      <c r="D5" s="409" t="s">
        <v>368</v>
      </c>
      <c r="E5" s="409" t="s">
        <v>581</v>
      </c>
      <c r="F5" s="905"/>
      <c r="G5" s="410"/>
    </row>
    <row r="6" spans="1:11" ht="15.75">
      <c r="A6" s="408" t="s">
        <v>13</v>
      </c>
      <c r="B6" s="411">
        <v>114.2796</v>
      </c>
      <c r="C6" s="411">
        <v>102.9294</v>
      </c>
      <c r="D6" s="411">
        <v>101.1669</v>
      </c>
      <c r="E6" s="411">
        <v>100.4487</v>
      </c>
      <c r="F6" s="412">
        <v>102.6564</v>
      </c>
      <c r="J6" s="413"/>
      <c r="K6" s="414"/>
    </row>
    <row r="7" spans="1:11" ht="15.75">
      <c r="A7" s="115" t="s">
        <v>369</v>
      </c>
      <c r="B7" s="415">
        <v>126.26049999999999</v>
      </c>
      <c r="C7" s="415">
        <v>105.30840000000001</v>
      </c>
      <c r="D7" s="415">
        <v>106.8413</v>
      </c>
      <c r="E7" s="415">
        <v>101.6211</v>
      </c>
      <c r="F7" s="416">
        <v>104.1649</v>
      </c>
      <c r="J7" s="417"/>
      <c r="K7" s="414"/>
    </row>
    <row r="8" spans="1:11" ht="15.75">
      <c r="A8" s="118" t="s">
        <v>370</v>
      </c>
      <c r="B8" s="418">
        <v>140.2474</v>
      </c>
      <c r="C8" s="418">
        <v>112.217</v>
      </c>
      <c r="D8" s="418">
        <v>105.2697</v>
      </c>
      <c r="E8" s="418">
        <v>104.74420000000001</v>
      </c>
      <c r="F8" s="419">
        <v>115.6135</v>
      </c>
      <c r="J8" s="417"/>
      <c r="K8" s="414"/>
    </row>
    <row r="9" spans="1:11" ht="15.75">
      <c r="A9" s="420" t="s">
        <v>371</v>
      </c>
      <c r="B9" s="418">
        <v>121.2329</v>
      </c>
      <c r="C9" s="418">
        <v>104.23739999999999</v>
      </c>
      <c r="D9" s="418">
        <v>107.5274</v>
      </c>
      <c r="E9" s="418">
        <v>101.57210000000001</v>
      </c>
      <c r="F9" s="419">
        <v>103.3062</v>
      </c>
      <c r="J9" s="417"/>
      <c r="K9" s="414"/>
    </row>
    <row r="10" spans="1:11" ht="15.75">
      <c r="A10" s="420" t="s">
        <v>372</v>
      </c>
      <c r="B10" s="418">
        <v>138.16820000000001</v>
      </c>
      <c r="C10" s="418">
        <v>105.4581</v>
      </c>
      <c r="D10" s="418">
        <v>105.2099</v>
      </c>
      <c r="E10" s="418">
        <v>100.11790000000001</v>
      </c>
      <c r="F10" s="419">
        <v>101.25709999999999</v>
      </c>
      <c r="J10" s="417"/>
      <c r="K10" s="414"/>
    </row>
    <row r="11" spans="1:11" ht="15.75">
      <c r="A11" s="115" t="s">
        <v>373</v>
      </c>
      <c r="B11" s="415">
        <v>116.09099999999999</v>
      </c>
      <c r="C11" s="415">
        <v>100.6207</v>
      </c>
      <c r="D11" s="415">
        <v>100.1125</v>
      </c>
      <c r="E11" s="415">
        <v>99.093900000000005</v>
      </c>
      <c r="F11" s="416">
        <v>101.9057</v>
      </c>
      <c r="J11" s="421"/>
      <c r="K11" s="414"/>
    </row>
    <row r="12" spans="1:11" ht="15.75">
      <c r="A12" s="115" t="s">
        <v>374</v>
      </c>
      <c r="B12" s="415">
        <v>94.080600000000004</v>
      </c>
      <c r="C12" s="415">
        <v>95.877899999999997</v>
      </c>
      <c r="D12" s="415">
        <v>95.239099999999993</v>
      </c>
      <c r="E12" s="415">
        <v>99.818100000000001</v>
      </c>
      <c r="F12" s="416">
        <v>93.821100000000001</v>
      </c>
      <c r="H12" s="622"/>
      <c r="J12" s="417"/>
      <c r="K12" s="414"/>
    </row>
    <row r="13" spans="1:11" ht="15.75">
      <c r="A13" s="422" t="s">
        <v>375</v>
      </c>
      <c r="B13" s="415">
        <v>113.2544</v>
      </c>
      <c r="C13" s="415">
        <v>104.0587</v>
      </c>
      <c r="D13" s="415">
        <v>105.2954</v>
      </c>
      <c r="E13" s="415">
        <v>99.960099999999997</v>
      </c>
      <c r="F13" s="416">
        <v>103.22369999999999</v>
      </c>
      <c r="J13" s="421"/>
      <c r="K13" s="414"/>
    </row>
    <row r="14" spans="1:11" ht="15.75">
      <c r="A14" s="115" t="s">
        <v>376</v>
      </c>
      <c r="B14" s="415">
        <v>107.5553</v>
      </c>
      <c r="C14" s="415">
        <v>101.3272</v>
      </c>
      <c r="D14" s="415">
        <v>101.2131</v>
      </c>
      <c r="E14" s="415">
        <v>99.941599999999994</v>
      </c>
      <c r="F14" s="415">
        <v>101.634</v>
      </c>
      <c r="J14" s="423"/>
      <c r="K14" s="414"/>
    </row>
    <row r="15" spans="1:11" ht="15.75">
      <c r="A15" s="115" t="s">
        <v>377</v>
      </c>
      <c r="B15" s="415">
        <v>111.7745</v>
      </c>
      <c r="C15" s="415">
        <v>105.84869999999999</v>
      </c>
      <c r="D15" s="415">
        <v>100.2651</v>
      </c>
      <c r="E15" s="415">
        <v>100.0291</v>
      </c>
      <c r="F15" s="416">
        <v>106.0681</v>
      </c>
      <c r="J15" s="417"/>
      <c r="K15" s="414"/>
    </row>
    <row r="16" spans="1:11" ht="15.75">
      <c r="A16" s="424" t="s">
        <v>378</v>
      </c>
      <c r="B16" s="418">
        <v>110.4997</v>
      </c>
      <c r="C16" s="418">
        <v>107.7775</v>
      </c>
      <c r="D16" s="418">
        <v>100</v>
      </c>
      <c r="E16" s="418">
        <v>100</v>
      </c>
      <c r="F16" s="419">
        <v>107.7775</v>
      </c>
      <c r="J16" s="417"/>
      <c r="K16" s="414"/>
    </row>
    <row r="17" spans="1:11" ht="15.75">
      <c r="A17" s="115" t="s">
        <v>379</v>
      </c>
      <c r="B17" s="415">
        <v>102.71639999999999</v>
      </c>
      <c r="C17" s="415">
        <v>94.380899999999997</v>
      </c>
      <c r="D17" s="415">
        <v>98.591700000000003</v>
      </c>
      <c r="E17" s="415">
        <v>98.019599999999997</v>
      </c>
      <c r="F17" s="416">
        <v>100.5407</v>
      </c>
      <c r="J17" s="423"/>
      <c r="K17" s="414"/>
    </row>
    <row r="18" spans="1:11" ht="15.75">
      <c r="A18" s="115" t="s">
        <v>380</v>
      </c>
      <c r="B18" s="415">
        <v>96.571899999999999</v>
      </c>
      <c r="C18" s="415">
        <v>100.36790000000001</v>
      </c>
      <c r="D18" s="415">
        <v>101.7385</v>
      </c>
      <c r="E18" s="415">
        <v>100.85550000000001</v>
      </c>
      <c r="F18" s="415">
        <v>97.9786</v>
      </c>
      <c r="J18" s="422"/>
      <c r="K18" s="425"/>
    </row>
    <row r="19" spans="1:11" ht="15.75">
      <c r="A19" s="115" t="s">
        <v>381</v>
      </c>
      <c r="B19" s="415">
        <v>131.38650000000001</v>
      </c>
      <c r="C19" s="415">
        <v>109.78789999999999</v>
      </c>
      <c r="D19" s="415">
        <v>75.615300000000005</v>
      </c>
      <c r="E19" s="415">
        <v>100.9132</v>
      </c>
      <c r="F19" s="415">
        <v>106.8502</v>
      </c>
      <c r="J19" s="118"/>
      <c r="K19" s="426"/>
    </row>
    <row r="20" spans="1:11" ht="15.75">
      <c r="A20" s="424" t="s">
        <v>382</v>
      </c>
      <c r="B20" s="419">
        <v>131.81450000000001</v>
      </c>
      <c r="C20" s="419">
        <v>111.01479999999999</v>
      </c>
      <c r="D20" s="419">
        <v>71.962699999999998</v>
      </c>
      <c r="E20" s="419">
        <v>101.0146</v>
      </c>
      <c r="F20" s="418">
        <v>107.58669999999999</v>
      </c>
      <c r="J20" s="115"/>
      <c r="K20" s="427"/>
    </row>
    <row r="21" spans="1:11" ht="15.75">
      <c r="A21" s="115" t="s">
        <v>383</v>
      </c>
      <c r="B21" s="416">
        <v>98.4392</v>
      </c>
      <c r="C21" s="416">
        <v>101.2116</v>
      </c>
      <c r="D21" s="416">
        <v>100.9688</v>
      </c>
      <c r="E21" s="416">
        <v>100.3682</v>
      </c>
      <c r="F21" s="415">
        <v>101.9402</v>
      </c>
      <c r="J21" s="115"/>
      <c r="K21" s="427"/>
    </row>
    <row r="22" spans="1:11" ht="15.75">
      <c r="A22" s="422" t="s">
        <v>384</v>
      </c>
      <c r="B22" s="416">
        <v>120.8468</v>
      </c>
      <c r="C22" s="416">
        <v>107.1375</v>
      </c>
      <c r="D22" s="416">
        <v>106.32510000000001</v>
      </c>
      <c r="E22" s="416">
        <v>100.79819999999999</v>
      </c>
      <c r="F22" s="415">
        <v>106.3532</v>
      </c>
      <c r="J22" s="422"/>
      <c r="K22" s="427"/>
    </row>
    <row r="23" spans="1:11" ht="15.75">
      <c r="A23" s="408" t="s">
        <v>14</v>
      </c>
      <c r="B23" s="411">
        <v>204.4408</v>
      </c>
      <c r="C23" s="411">
        <v>137.05779999999999</v>
      </c>
      <c r="D23" s="411">
        <v>125.6413</v>
      </c>
      <c r="E23" s="411">
        <v>101.7581</v>
      </c>
      <c r="F23" s="411">
        <v>130.41810000000001</v>
      </c>
    </row>
    <row r="24" spans="1:11" ht="15.75">
      <c r="A24" s="408" t="s">
        <v>15</v>
      </c>
      <c r="B24" s="411">
        <v>106.50839999999999</v>
      </c>
      <c r="C24" s="411">
        <v>103.11839999999999</v>
      </c>
      <c r="D24" s="411">
        <v>102.35250000000001</v>
      </c>
      <c r="E24" s="411">
        <v>98.412700000000001</v>
      </c>
      <c r="F24" s="411">
        <v>106.18770000000001</v>
      </c>
      <c r="H24" s="622"/>
    </row>
    <row r="25" spans="1:11">
      <c r="A25" s="428"/>
    </row>
  </sheetData>
  <mergeCells count="3">
    <mergeCell ref="B4:E4"/>
    <mergeCell ref="F4:F5"/>
    <mergeCell ref="A1:F2"/>
  </mergeCells>
  <pageMargins left="1.1811023622047245" right="0.78740157480314965" top="0.78740157480314965" bottom="0.78740157480314965" header="0" footer="0"/>
  <pageSetup paperSize="9" scale="85" firstPageNumber="19" fitToHeight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9"/>
  <sheetViews>
    <sheetView workbookViewId="0">
      <selection sqref="A1:C2"/>
    </sheetView>
  </sheetViews>
  <sheetFormatPr defaultRowHeight="15.75"/>
  <cols>
    <col min="1" max="1" width="38.375" customWidth="1"/>
    <col min="4" max="4" width="12.875" customWidth="1"/>
  </cols>
  <sheetData>
    <row r="1" spans="1:4" ht="16.5" customHeight="1">
      <c r="A1" s="906" t="s">
        <v>660</v>
      </c>
      <c r="B1" s="906"/>
      <c r="C1" s="906"/>
      <c r="D1" s="688"/>
    </row>
    <row r="2" spans="1:4" ht="16.5" customHeight="1">
      <c r="A2" s="906"/>
      <c r="B2" s="906"/>
      <c r="C2" s="906"/>
      <c r="D2" s="688"/>
    </row>
    <row r="3" spans="1:4">
      <c r="A3" s="115"/>
      <c r="B3" s="405"/>
      <c r="C3" s="116"/>
      <c r="D3" s="117" t="s">
        <v>396</v>
      </c>
    </row>
    <row r="4" spans="1:4">
      <c r="A4" s="406"/>
      <c r="B4" s="903" t="s">
        <v>613</v>
      </c>
      <c r="C4" s="903"/>
      <c r="D4" s="904" t="s">
        <v>366</v>
      </c>
    </row>
    <row r="5" spans="1:4" ht="91.5" customHeight="1">
      <c r="A5" s="408"/>
      <c r="B5" s="409" t="s">
        <v>510</v>
      </c>
      <c r="C5" s="409" t="s">
        <v>614</v>
      </c>
      <c r="D5" s="905"/>
    </row>
    <row r="6" spans="1:4">
      <c r="A6" s="408" t="s">
        <v>511</v>
      </c>
      <c r="B6" s="558"/>
      <c r="C6" s="558"/>
      <c r="D6" s="559"/>
    </row>
    <row r="7" spans="1:4" ht="31.5">
      <c r="A7" s="560" t="s">
        <v>512</v>
      </c>
      <c r="B7" s="561">
        <v>110.9718947037434</v>
      </c>
      <c r="C7" s="561">
        <v>106.25636619922443</v>
      </c>
      <c r="D7" s="562">
        <v>111.97516235842136</v>
      </c>
    </row>
    <row r="8" spans="1:4">
      <c r="A8" s="563" t="s">
        <v>513</v>
      </c>
      <c r="B8" s="564">
        <v>111.6929616471332</v>
      </c>
      <c r="C8" s="564">
        <v>106.73488291080876</v>
      </c>
      <c r="D8" s="565">
        <v>112.68140616746327</v>
      </c>
    </row>
    <row r="9" spans="1:4">
      <c r="A9" s="563" t="s">
        <v>514</v>
      </c>
      <c r="B9" s="564">
        <v>100.41785139083659</v>
      </c>
      <c r="C9" s="564">
        <v>99.143870003481311</v>
      </c>
      <c r="D9" s="565">
        <v>103.30768523060188</v>
      </c>
    </row>
    <row r="10" spans="1:4">
      <c r="A10" s="566" t="s">
        <v>515</v>
      </c>
      <c r="B10" s="564">
        <v>103.34489207332578</v>
      </c>
      <c r="C10" s="564">
        <v>100.96219567201881</v>
      </c>
      <c r="D10" s="565">
        <v>104.23373244066347</v>
      </c>
    </row>
    <row r="11" spans="1:4">
      <c r="A11" s="567" t="s">
        <v>516</v>
      </c>
      <c r="B11" s="561">
        <v>99.18</v>
      </c>
      <c r="C11" s="561">
        <v>98.46</v>
      </c>
      <c r="D11" s="562">
        <v>99.18</v>
      </c>
    </row>
    <row r="12" spans="1:4">
      <c r="A12" s="563" t="s">
        <v>517</v>
      </c>
      <c r="B12" s="564">
        <v>103.28</v>
      </c>
      <c r="C12" s="564">
        <v>103.06</v>
      </c>
      <c r="D12" s="565">
        <v>98.65</v>
      </c>
    </row>
    <row r="13" spans="1:4">
      <c r="A13" s="563" t="s">
        <v>518</v>
      </c>
      <c r="B13" s="564">
        <v>99.11</v>
      </c>
      <c r="C13" s="564">
        <v>98.42</v>
      </c>
      <c r="D13" s="565">
        <v>99.14</v>
      </c>
    </row>
    <row r="14" spans="1:4" ht="31.5">
      <c r="A14" s="568" t="s">
        <v>519</v>
      </c>
      <c r="B14" s="564">
        <v>105.26</v>
      </c>
      <c r="C14" s="564">
        <v>100.71</v>
      </c>
      <c r="D14" s="565">
        <v>104.51</v>
      </c>
    </row>
    <row r="15" spans="1:4" ht="31.5">
      <c r="A15" s="563" t="s">
        <v>520</v>
      </c>
      <c r="B15" s="564">
        <v>106.04</v>
      </c>
      <c r="C15" s="564">
        <v>102.7</v>
      </c>
      <c r="D15" s="564">
        <v>104.18</v>
      </c>
    </row>
    <row r="16" spans="1:4" ht="47.25">
      <c r="A16" s="560" t="s">
        <v>521</v>
      </c>
      <c r="B16" s="561"/>
      <c r="C16" s="561"/>
      <c r="D16" s="562"/>
    </row>
    <row r="17" spans="1:4" ht="47.25">
      <c r="A17" s="566" t="s">
        <v>522</v>
      </c>
      <c r="B17" s="569">
        <v>111.61109999999999</v>
      </c>
      <c r="C17" s="569">
        <v>104.51739999999999</v>
      </c>
      <c r="D17" s="570">
        <v>110.3381</v>
      </c>
    </row>
    <row r="18" spans="1:4" ht="31.5">
      <c r="A18" s="563" t="s">
        <v>523</v>
      </c>
      <c r="B18" s="569">
        <v>100.36109999999999</v>
      </c>
      <c r="C18" s="569">
        <v>99.750399999999999</v>
      </c>
      <c r="D18" s="570">
        <v>100.8353</v>
      </c>
    </row>
    <row r="19" spans="1:4" ht="31.5">
      <c r="A19" s="563" t="s">
        <v>524</v>
      </c>
      <c r="B19" s="569">
        <v>103.4465</v>
      </c>
      <c r="C19" s="569">
        <v>98.924400000000006</v>
      </c>
      <c r="D19" s="569">
        <v>101.6229</v>
      </c>
    </row>
  </sheetData>
  <mergeCells count="3">
    <mergeCell ref="B4:C4"/>
    <mergeCell ref="D4:D5"/>
    <mergeCell ref="A1:C2"/>
  </mergeCells>
  <pageMargins left="0.7" right="0.7" top="0.75" bottom="0.75" header="0.3" footer="0.3"/>
  <pageSetup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E36"/>
  <sheetViews>
    <sheetView workbookViewId="0">
      <selection activeCell="I6" sqref="I6"/>
    </sheetView>
  </sheetViews>
  <sheetFormatPr defaultColWidth="10.125" defaultRowHeight="15"/>
  <cols>
    <col min="1" max="1" width="27.375" style="605" customWidth="1"/>
    <col min="2" max="2" width="10.375" style="605" customWidth="1"/>
    <col min="3" max="4" width="12.875" style="605" customWidth="1"/>
    <col min="5" max="5" width="13.5" style="605" customWidth="1"/>
    <col min="6" max="16384" width="10.125" style="605"/>
  </cols>
  <sheetData>
    <row r="1" spans="1:5" s="312" customFormat="1" ht="35.25" customHeight="1">
      <c r="A1" s="908" t="s">
        <v>661</v>
      </c>
      <c r="B1" s="908"/>
      <c r="C1" s="908"/>
      <c r="D1" s="909"/>
      <c r="E1" s="909"/>
    </row>
    <row r="2" spans="1:5" s="312" customFormat="1" ht="24.95" customHeight="1"/>
    <row r="3" spans="1:5" ht="32.25" customHeight="1">
      <c r="A3" s="604"/>
      <c r="B3" s="910" t="s">
        <v>332</v>
      </c>
      <c r="C3" s="910" t="s">
        <v>576</v>
      </c>
      <c r="D3" s="910" t="s">
        <v>577</v>
      </c>
      <c r="E3" s="910" t="s">
        <v>578</v>
      </c>
    </row>
    <row r="4" spans="1:5" ht="48.75" customHeight="1">
      <c r="B4" s="911"/>
      <c r="C4" s="911"/>
      <c r="D4" s="911"/>
      <c r="E4" s="911"/>
    </row>
    <row r="5" spans="1:5" ht="24.95" customHeight="1">
      <c r="A5" s="312" t="s">
        <v>27</v>
      </c>
      <c r="B5" s="313"/>
      <c r="C5" s="314"/>
      <c r="D5" s="314"/>
      <c r="E5" s="606"/>
    </row>
    <row r="6" spans="1:5" ht="24.95" customHeight="1">
      <c r="A6" s="313" t="s">
        <v>21</v>
      </c>
      <c r="B6" s="314" t="s">
        <v>22</v>
      </c>
      <c r="C6" s="607">
        <v>26</v>
      </c>
      <c r="D6" s="607">
        <v>230</v>
      </c>
      <c r="E6" s="607">
        <v>51</v>
      </c>
    </row>
    <row r="7" spans="1:5" ht="24.95" customHeight="1">
      <c r="A7" s="315" t="s">
        <v>19</v>
      </c>
      <c r="B7" s="314" t="s">
        <v>11</v>
      </c>
      <c r="C7" s="607">
        <v>26</v>
      </c>
      <c r="D7" s="607">
        <v>227</v>
      </c>
      <c r="E7" s="607">
        <v>48</v>
      </c>
    </row>
    <row r="8" spans="1:5" ht="24.95" customHeight="1">
      <c r="A8" s="315" t="s">
        <v>18</v>
      </c>
      <c r="B8" s="314" t="s">
        <v>11</v>
      </c>
      <c r="C8" s="607"/>
      <c r="D8" s="607">
        <v>3</v>
      </c>
      <c r="E8" s="607">
        <v>3</v>
      </c>
    </row>
    <row r="9" spans="1:5" ht="24.95" customHeight="1">
      <c r="A9" s="315" t="s">
        <v>46</v>
      </c>
      <c r="B9" s="314" t="s">
        <v>11</v>
      </c>
      <c r="C9" s="607"/>
      <c r="D9" s="607">
        <v>0</v>
      </c>
      <c r="E9" s="607">
        <v>0</v>
      </c>
    </row>
    <row r="10" spans="1:5" ht="24.95" customHeight="1">
      <c r="A10" s="313" t="s">
        <v>23</v>
      </c>
      <c r="B10" s="314" t="s">
        <v>24</v>
      </c>
      <c r="C10" s="608">
        <v>13</v>
      </c>
      <c r="D10" s="607">
        <v>103</v>
      </c>
      <c r="E10" s="607">
        <v>4</v>
      </c>
    </row>
    <row r="11" spans="1:5" ht="24.95" customHeight="1">
      <c r="A11" s="315" t="s">
        <v>19</v>
      </c>
      <c r="B11" s="314" t="s">
        <v>11</v>
      </c>
      <c r="C11" s="608">
        <v>13</v>
      </c>
      <c r="D11" s="607">
        <v>103</v>
      </c>
      <c r="E11" s="607">
        <v>4</v>
      </c>
    </row>
    <row r="12" spans="1:5" ht="24.95" customHeight="1">
      <c r="A12" s="315" t="s">
        <v>18</v>
      </c>
      <c r="B12" s="314" t="s">
        <v>11</v>
      </c>
      <c r="C12" s="607"/>
      <c r="D12" s="607">
        <v>0</v>
      </c>
      <c r="E12" s="607">
        <v>0</v>
      </c>
    </row>
    <row r="13" spans="1:5" ht="24.95" customHeight="1">
      <c r="A13" s="315" t="s">
        <v>46</v>
      </c>
      <c r="B13" s="314" t="s">
        <v>11</v>
      </c>
      <c r="C13" s="607"/>
      <c r="D13" s="607">
        <v>0</v>
      </c>
      <c r="E13" s="607">
        <v>0</v>
      </c>
    </row>
    <row r="14" spans="1:5" ht="24.95" customHeight="1">
      <c r="A14" s="313" t="s">
        <v>25</v>
      </c>
      <c r="B14" s="314" t="s">
        <v>24</v>
      </c>
      <c r="C14" s="608">
        <v>16</v>
      </c>
      <c r="D14" s="607">
        <v>180</v>
      </c>
      <c r="E14" s="607">
        <v>46</v>
      </c>
    </row>
    <row r="15" spans="1:5" ht="24.95" customHeight="1">
      <c r="A15" s="315" t="s">
        <v>19</v>
      </c>
      <c r="B15" s="314" t="s">
        <v>11</v>
      </c>
      <c r="C15" s="608">
        <v>16</v>
      </c>
      <c r="D15" s="607">
        <v>177</v>
      </c>
      <c r="E15" s="607">
        <v>43</v>
      </c>
    </row>
    <row r="16" spans="1:5" ht="24.95" customHeight="1">
      <c r="A16" s="315" t="s">
        <v>18</v>
      </c>
      <c r="B16" s="314" t="s">
        <v>11</v>
      </c>
      <c r="C16" s="607"/>
      <c r="D16" s="607">
        <v>3</v>
      </c>
      <c r="E16" s="607">
        <v>3</v>
      </c>
    </row>
    <row r="17" spans="1:5" ht="24.95" customHeight="1">
      <c r="A17" s="315" t="s">
        <v>46</v>
      </c>
      <c r="B17" s="314" t="s">
        <v>11</v>
      </c>
      <c r="C17" s="607"/>
      <c r="D17" s="607">
        <v>0</v>
      </c>
      <c r="E17" s="607">
        <v>0</v>
      </c>
    </row>
    <row r="18" spans="1:5" ht="24.95" customHeight="1">
      <c r="A18" s="312" t="s">
        <v>28</v>
      </c>
      <c r="B18" s="314"/>
      <c r="C18" s="608"/>
      <c r="D18" s="607"/>
      <c r="E18" s="607"/>
    </row>
    <row r="19" spans="1:5" ht="24.95" customHeight="1">
      <c r="A19" s="313" t="s">
        <v>26</v>
      </c>
      <c r="B19" s="314" t="s">
        <v>22</v>
      </c>
      <c r="C19" s="608">
        <v>8</v>
      </c>
      <c r="D19" s="607">
        <v>103</v>
      </c>
      <c r="E19" s="607">
        <v>32</v>
      </c>
    </row>
    <row r="20" spans="1:5" ht="24.95" customHeight="1">
      <c r="A20" s="313" t="s">
        <v>23</v>
      </c>
      <c r="B20" s="314" t="s">
        <v>24</v>
      </c>
      <c r="C20" s="607">
        <v>0</v>
      </c>
      <c r="D20" s="607">
        <v>3</v>
      </c>
      <c r="E20" s="607">
        <v>3</v>
      </c>
    </row>
    <row r="21" spans="1:5" ht="24.95" customHeight="1">
      <c r="A21" s="313" t="s">
        <v>25</v>
      </c>
      <c r="B21" s="314" t="s">
        <v>11</v>
      </c>
      <c r="C21" s="607">
        <v>0</v>
      </c>
      <c r="D21" s="607">
        <v>10</v>
      </c>
      <c r="E21" s="607">
        <v>10</v>
      </c>
    </row>
    <row r="22" spans="1:5" ht="24.95" customHeight="1">
      <c r="A22" s="313" t="s">
        <v>34</v>
      </c>
      <c r="B22" s="314" t="s">
        <v>47</v>
      </c>
      <c r="C22" s="607">
        <v>67.2</v>
      </c>
      <c r="D22" s="609">
        <v>2299.8999999999996</v>
      </c>
      <c r="E22" s="609">
        <v>2287.3999999999996</v>
      </c>
    </row>
    <row r="23" spans="1:5" s="313" customFormat="1" ht="24.95" customHeight="1">
      <c r="A23" s="312" t="s">
        <v>264</v>
      </c>
      <c r="C23" s="609"/>
      <c r="D23" s="609"/>
      <c r="E23" s="609"/>
    </row>
    <row r="24" spans="1:5" s="313" customFormat="1" ht="26.25" customHeight="1">
      <c r="A24" s="313" t="s">
        <v>265</v>
      </c>
      <c r="B24" s="314" t="s">
        <v>22</v>
      </c>
      <c r="C24" s="607">
        <v>88</v>
      </c>
      <c r="D24" s="607">
        <v>768</v>
      </c>
      <c r="E24" s="607">
        <v>515</v>
      </c>
    </row>
    <row r="25" spans="1:5" s="313" customFormat="1" ht="26.25" customHeight="1">
      <c r="A25" s="313" t="s">
        <v>266</v>
      </c>
      <c r="B25" s="314" t="s">
        <v>22</v>
      </c>
      <c r="C25" s="607">
        <v>73</v>
      </c>
      <c r="D25" s="607">
        <v>705</v>
      </c>
      <c r="E25" s="607">
        <v>452</v>
      </c>
    </row>
    <row r="26" spans="1:5" s="313" customFormat="1" ht="26.25" customHeight="1">
      <c r="A26" s="313" t="s">
        <v>267</v>
      </c>
      <c r="B26" s="314" t="s">
        <v>47</v>
      </c>
      <c r="C26" s="609">
        <v>489.38</v>
      </c>
      <c r="D26" s="609">
        <v>6357.52</v>
      </c>
      <c r="E26" s="609">
        <v>3734.0200000000004</v>
      </c>
    </row>
    <row r="27" spans="1:5" s="313" customFormat="1" ht="15.75"/>
    <row r="28" spans="1:5" s="313" customFormat="1" ht="15.75"/>
    <row r="29" spans="1:5" s="313" customFormat="1" ht="15.75"/>
    <row r="30" spans="1:5" s="313" customFormat="1" ht="15.75"/>
    <row r="31" spans="1:5" s="313" customFormat="1" ht="15.75"/>
    <row r="32" spans="1:5" s="313" customFormat="1" ht="15.75"/>
    <row r="33" s="313" customFormat="1" ht="15.75"/>
    <row r="34" s="313" customFormat="1" ht="15.75"/>
    <row r="35" s="313" customFormat="1" ht="15.75"/>
    <row r="36" s="313" customFormat="1" ht="15.75"/>
  </sheetData>
  <mergeCells count="5">
    <mergeCell ref="A1:E1"/>
    <mergeCell ref="B3:B4"/>
    <mergeCell ref="C3:C4"/>
    <mergeCell ref="D3:D4"/>
    <mergeCell ref="E3:E4"/>
  </mergeCells>
  <pageMargins left="1.1811023622047245" right="0.78740157480314965" top="0.78740157480314965" bottom="0.78740157480314965" header="0" footer="0"/>
  <pageSetup paperSize="9" scale="97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L55"/>
  <sheetViews>
    <sheetView topLeftCell="A3" zoomScalePageLayoutView="90" workbookViewId="0">
      <pane xSplit="1" ySplit="5" topLeftCell="B32" activePane="bottomRight" state="frozen"/>
      <selection activeCell="P20" sqref="P20"/>
      <selection pane="topRight" activeCell="P20" sqref="P20"/>
      <selection pane="bottomLeft" activeCell="P20" sqref="P20"/>
      <selection pane="bottomRight" activeCell="F34" sqref="F34"/>
    </sheetView>
  </sheetViews>
  <sheetFormatPr defaultColWidth="10" defaultRowHeight="24.95" customHeight="1"/>
  <cols>
    <col min="1" max="1" width="34.375" style="577" customWidth="1"/>
    <col min="2" max="2" width="12" style="577" customWidth="1"/>
    <col min="3" max="3" width="12.25" style="577" hidden="1" customWidth="1"/>
    <col min="4" max="4" width="12.375" style="577" hidden="1" customWidth="1"/>
    <col min="5" max="5" width="12.375" style="577" customWidth="1"/>
    <col min="6" max="6" width="11.875" style="577" customWidth="1"/>
    <col min="7" max="7" width="13.25" style="577" bestFit="1" customWidth="1"/>
    <col min="8" max="8" width="14.375" style="577" customWidth="1"/>
    <col min="9" max="16384" width="10" style="577"/>
  </cols>
  <sheetData>
    <row r="3" spans="1:11" ht="16.5">
      <c r="A3" s="812" t="s">
        <v>631</v>
      </c>
      <c r="B3" s="812"/>
      <c r="C3" s="812"/>
      <c r="D3" s="812"/>
      <c r="E3" s="812"/>
      <c r="F3" s="812"/>
      <c r="G3" s="812"/>
      <c r="H3" s="812"/>
    </row>
    <row r="4" spans="1:11" ht="16.5">
      <c r="A4" s="675"/>
      <c r="B4" s="675"/>
      <c r="C4" s="675"/>
      <c r="D4" s="675"/>
      <c r="E4" s="675"/>
      <c r="F4" s="675"/>
      <c r="G4" s="675"/>
      <c r="H4" s="675"/>
    </row>
    <row r="5" spans="1:11" ht="20.100000000000001" customHeight="1">
      <c r="A5" s="16"/>
      <c r="B5" s="16"/>
      <c r="C5" s="16"/>
      <c r="D5" s="624"/>
      <c r="E5" s="16"/>
      <c r="F5" s="16"/>
      <c r="G5" s="16"/>
      <c r="H5" s="625"/>
    </row>
    <row r="6" spans="1:11" ht="18" customHeight="1">
      <c r="A6" s="693"/>
      <c r="B6" s="694" t="s">
        <v>7</v>
      </c>
      <c r="C6" s="811">
        <v>2023</v>
      </c>
      <c r="D6" s="811"/>
      <c r="E6" s="811">
        <v>2024</v>
      </c>
      <c r="F6" s="811"/>
      <c r="G6" s="811" t="s">
        <v>464</v>
      </c>
      <c r="H6" s="811"/>
    </row>
    <row r="7" spans="1:11" ht="31.5">
      <c r="A7" s="16"/>
      <c r="B7" s="17" t="s">
        <v>9</v>
      </c>
      <c r="C7" s="17" t="s">
        <v>533</v>
      </c>
      <c r="D7" s="527" t="s">
        <v>534</v>
      </c>
      <c r="E7" s="17" t="s">
        <v>533</v>
      </c>
      <c r="F7" s="527" t="s">
        <v>534</v>
      </c>
      <c r="G7" s="17" t="s">
        <v>397</v>
      </c>
      <c r="H7" s="527" t="s">
        <v>462</v>
      </c>
    </row>
    <row r="8" spans="1:11" s="573" customFormat="1" ht="31.5">
      <c r="A8" s="271" t="s">
        <v>536</v>
      </c>
      <c r="B8" s="571" t="s">
        <v>243</v>
      </c>
      <c r="C8" s="572"/>
      <c r="D8" s="572">
        <v>32011.829999999998</v>
      </c>
      <c r="E8" s="572"/>
      <c r="F8" s="626">
        <v>31892.39</v>
      </c>
      <c r="G8" s="626" t="str">
        <f>IFERROR(E8/C8%,"")</f>
        <v/>
      </c>
      <c r="H8" s="626">
        <f>IFERROR(F8/D8%,"")</f>
        <v>99.626887934866588</v>
      </c>
    </row>
    <row r="9" spans="1:11" s="573" customFormat="1" ht="33" customHeight="1">
      <c r="A9" s="574" t="s">
        <v>446</v>
      </c>
      <c r="B9" s="571" t="s">
        <v>243</v>
      </c>
      <c r="C9" s="627"/>
      <c r="D9" s="576">
        <v>23543.54</v>
      </c>
      <c r="E9" s="628"/>
      <c r="F9" s="629">
        <v>23434.17</v>
      </c>
      <c r="G9" s="629" t="str">
        <f t="shared" ref="G9:H45" si="0">IFERROR(E9/C9%,"")</f>
        <v/>
      </c>
      <c r="H9" s="629">
        <f t="shared" si="0"/>
        <v>99.535456435183477</v>
      </c>
      <c r="I9" s="573">
        <v>23543.5</v>
      </c>
      <c r="J9" s="697">
        <f>F9/I9%</f>
        <v>99.535625544205402</v>
      </c>
      <c r="K9" s="697">
        <f>J9-100</f>
        <v>-0.46437445579459791</v>
      </c>
    </row>
    <row r="10" spans="1:11" ht="24.95" customHeight="1">
      <c r="A10" s="574" t="s">
        <v>447</v>
      </c>
      <c r="B10" s="272" t="s">
        <v>243</v>
      </c>
      <c r="C10" s="630"/>
      <c r="D10" s="576">
        <v>1590.11</v>
      </c>
      <c r="E10" s="628"/>
      <c r="F10" s="629">
        <v>1678.52</v>
      </c>
      <c r="G10" s="629" t="str">
        <f t="shared" si="0"/>
        <v/>
      </c>
      <c r="H10" s="629">
        <f t="shared" si="0"/>
        <v>105.55999270490722</v>
      </c>
    </row>
    <row r="11" spans="1:11" ht="24.95" customHeight="1">
      <c r="A11" s="574" t="s">
        <v>525</v>
      </c>
      <c r="B11" s="272" t="s">
        <v>243</v>
      </c>
      <c r="C11" s="630"/>
      <c r="D11" s="576">
        <v>174.91</v>
      </c>
      <c r="E11" s="628"/>
      <c r="F11" s="629">
        <v>187.38000000000002</v>
      </c>
      <c r="G11" s="629" t="str">
        <f t="shared" si="0"/>
        <v/>
      </c>
      <c r="H11" s="629">
        <f t="shared" si="0"/>
        <v>107.129380824424</v>
      </c>
    </row>
    <row r="12" spans="1:11" ht="24.95" customHeight="1">
      <c r="A12" s="574" t="s">
        <v>526</v>
      </c>
      <c r="B12" s="272" t="s">
        <v>243</v>
      </c>
      <c r="C12" s="630"/>
      <c r="D12" s="576">
        <v>108.67</v>
      </c>
      <c r="E12" s="628"/>
      <c r="F12" s="629">
        <v>117.82</v>
      </c>
      <c r="G12" s="629" t="str">
        <f t="shared" si="0"/>
        <v/>
      </c>
      <c r="H12" s="629">
        <f t="shared" si="0"/>
        <v>108.41998711695959</v>
      </c>
    </row>
    <row r="13" spans="1:11" ht="24.95" customHeight="1">
      <c r="A13" s="574" t="s">
        <v>527</v>
      </c>
      <c r="B13" s="272" t="s">
        <v>243</v>
      </c>
      <c r="C13" s="630"/>
      <c r="D13" s="576">
        <v>523.06999999999994</v>
      </c>
      <c r="E13" s="628"/>
      <c r="F13" s="629">
        <v>537.1</v>
      </c>
      <c r="G13" s="629" t="str">
        <f t="shared" si="0"/>
        <v/>
      </c>
      <c r="H13" s="629">
        <f t="shared" si="0"/>
        <v>102.68224138260655</v>
      </c>
    </row>
    <row r="14" spans="1:11" ht="24.95" customHeight="1">
      <c r="A14" s="574" t="s">
        <v>448</v>
      </c>
      <c r="B14" s="272" t="s">
        <v>243</v>
      </c>
      <c r="C14" s="630"/>
      <c r="D14" s="576">
        <v>2444.69</v>
      </c>
      <c r="E14" s="628"/>
      <c r="F14" s="629">
        <v>2478.7600000000002</v>
      </c>
      <c r="G14" s="629" t="str">
        <f t="shared" si="0"/>
        <v/>
      </c>
      <c r="H14" s="629">
        <f t="shared" si="0"/>
        <v>101.39363273053026</v>
      </c>
    </row>
    <row r="15" spans="1:11" s="573" customFormat="1" ht="24.95" customHeight="1">
      <c r="A15" s="574" t="s">
        <v>528</v>
      </c>
      <c r="B15" s="272" t="s">
        <v>243</v>
      </c>
      <c r="C15" s="630"/>
      <c r="D15" s="576">
        <v>3626.8399999999997</v>
      </c>
      <c r="E15" s="628"/>
      <c r="F15" s="629">
        <v>3458.6399999999985</v>
      </c>
      <c r="G15" s="629" t="str">
        <f t="shared" si="0"/>
        <v/>
      </c>
      <c r="H15" s="629">
        <f t="shared" si="0"/>
        <v>95.362354005139423</v>
      </c>
    </row>
    <row r="16" spans="1:11" s="573" customFormat="1" ht="33.75" customHeight="1">
      <c r="A16" s="578" t="s">
        <v>626</v>
      </c>
      <c r="B16" s="579"/>
      <c r="C16" s="580"/>
      <c r="D16" s="631"/>
      <c r="E16" s="632"/>
      <c r="F16" s="633"/>
      <c r="G16" s="634" t="str">
        <f t="shared" si="0"/>
        <v/>
      </c>
      <c r="H16" s="634" t="str">
        <f t="shared" si="0"/>
        <v/>
      </c>
    </row>
    <row r="17" spans="1:12" s="573" customFormat="1" ht="38.25" customHeight="1">
      <c r="A17" s="578" t="s">
        <v>271</v>
      </c>
      <c r="B17" s="579" t="s">
        <v>133</v>
      </c>
      <c r="C17" s="580">
        <f>C20+C23+C27+C30</f>
        <v>9761.2000000000007</v>
      </c>
      <c r="D17" s="580">
        <v>98468.859999999986</v>
      </c>
      <c r="E17" s="580">
        <f t="shared" ref="E17" si="1">E20+E23+E27+E30</f>
        <v>10149.200000000001</v>
      </c>
      <c r="F17" s="580">
        <v>102847.50000000001</v>
      </c>
      <c r="G17" s="635">
        <f t="shared" si="0"/>
        <v>103.9749211162562</v>
      </c>
      <c r="H17" s="635">
        <f t="shared" si="0"/>
        <v>104.44672559426405</v>
      </c>
    </row>
    <row r="18" spans="1:12" ht="24.95" customHeight="1">
      <c r="A18" s="581" t="s">
        <v>272</v>
      </c>
      <c r="B18" s="582">
        <v>0</v>
      </c>
      <c r="C18" s="636"/>
      <c r="D18" s="636"/>
      <c r="E18" s="637"/>
      <c r="F18" s="637"/>
      <c r="G18" s="638" t="str">
        <f t="shared" si="0"/>
        <v/>
      </c>
      <c r="H18" s="638" t="str">
        <f t="shared" si="0"/>
        <v/>
      </c>
    </row>
    <row r="19" spans="1:12" ht="24.95" customHeight="1">
      <c r="A19" s="583" t="s">
        <v>273</v>
      </c>
      <c r="B19" s="274" t="s">
        <v>244</v>
      </c>
      <c r="C19" s="628"/>
      <c r="D19" s="639">
        <v>16300</v>
      </c>
      <c r="E19" s="632"/>
      <c r="F19" s="632">
        <v>15600</v>
      </c>
      <c r="G19" s="629" t="str">
        <f t="shared" si="0"/>
        <v/>
      </c>
      <c r="H19" s="629">
        <f t="shared" si="0"/>
        <v>95.705521472392633</v>
      </c>
      <c r="J19" s="640"/>
    </row>
    <row r="20" spans="1:12" ht="24.95" customHeight="1">
      <c r="A20" s="583" t="s">
        <v>274</v>
      </c>
      <c r="B20" s="274" t="s">
        <v>133</v>
      </c>
      <c r="C20" s="575">
        <v>118</v>
      </c>
      <c r="D20" s="639">
        <v>1020.5</v>
      </c>
      <c r="E20" s="632">
        <v>113.5</v>
      </c>
      <c r="F20" s="632">
        <v>993.1</v>
      </c>
      <c r="G20" s="629">
        <f t="shared" si="0"/>
        <v>96.186440677966104</v>
      </c>
      <c r="H20" s="629">
        <f t="shared" si="0"/>
        <v>97.315041646251842</v>
      </c>
    </row>
    <row r="21" spans="1:12" ht="24.95" customHeight="1">
      <c r="A21" s="578" t="s">
        <v>275</v>
      </c>
      <c r="B21" s="274">
        <v>0</v>
      </c>
      <c r="C21" s="575"/>
      <c r="D21" s="639"/>
      <c r="E21" s="632"/>
      <c r="F21" s="632"/>
      <c r="G21" s="629" t="str">
        <f t="shared" si="0"/>
        <v/>
      </c>
      <c r="H21" s="629" t="str">
        <f t="shared" si="0"/>
        <v/>
      </c>
      <c r="J21" s="632"/>
      <c r="L21" s="577" t="s">
        <v>629</v>
      </c>
    </row>
    <row r="22" spans="1:12" ht="24.95" customHeight="1">
      <c r="A22" s="584" t="s">
        <v>276</v>
      </c>
      <c r="B22" s="585" t="s">
        <v>244</v>
      </c>
      <c r="C22" s="636"/>
      <c r="D22" s="641">
        <v>91300</v>
      </c>
      <c r="E22" s="637"/>
      <c r="F22" s="637">
        <v>87770</v>
      </c>
      <c r="G22" s="638" t="str">
        <f t="shared" si="0"/>
        <v/>
      </c>
      <c r="H22" s="638">
        <f t="shared" si="0"/>
        <v>96.133625410733842</v>
      </c>
      <c r="J22" s="640"/>
    </row>
    <row r="23" spans="1:12" ht="24.95" customHeight="1">
      <c r="A23" s="583" t="s">
        <v>274</v>
      </c>
      <c r="B23" s="274" t="s">
        <v>133</v>
      </c>
      <c r="C23" s="695">
        <v>472</v>
      </c>
      <c r="D23" s="639">
        <v>4081.8</v>
      </c>
      <c r="E23" s="632">
        <v>453.8</v>
      </c>
      <c r="F23" s="632">
        <v>3941</v>
      </c>
      <c r="G23" s="629">
        <f t="shared" si="0"/>
        <v>96.144067796610173</v>
      </c>
      <c r="H23" s="629">
        <f t="shared" si="0"/>
        <v>96.550541427801448</v>
      </c>
    </row>
    <row r="24" spans="1:12" ht="24.95" customHeight="1">
      <c r="A24" s="583" t="s">
        <v>277</v>
      </c>
      <c r="B24" s="274" t="s">
        <v>133</v>
      </c>
      <c r="C24" s="630">
        <v>4770</v>
      </c>
      <c r="D24" s="639">
        <v>44494.5</v>
      </c>
      <c r="E24" s="632">
        <v>4910</v>
      </c>
      <c r="F24" s="632">
        <v>45830</v>
      </c>
      <c r="G24" s="629">
        <f t="shared" si="0"/>
        <v>102.93501048218029</v>
      </c>
      <c r="H24" s="629">
        <f t="shared" si="0"/>
        <v>103.0014945667442</v>
      </c>
      <c r="J24" s="632"/>
    </row>
    <row r="25" spans="1:12" ht="24.95" customHeight="1">
      <c r="A25" s="581" t="s">
        <v>278</v>
      </c>
      <c r="B25" s="582"/>
      <c r="C25" s="636"/>
      <c r="D25" s="641"/>
      <c r="E25" s="637"/>
      <c r="F25" s="637"/>
      <c r="G25" s="638" t="str">
        <f t="shared" si="0"/>
        <v/>
      </c>
      <c r="H25" s="638" t="str">
        <f t="shared" si="0"/>
        <v/>
      </c>
      <c r="J25" s="632"/>
    </row>
    <row r="26" spans="1:12" ht="30.75" customHeight="1">
      <c r="A26" s="584" t="s">
        <v>276</v>
      </c>
      <c r="B26" s="586" t="s">
        <v>244</v>
      </c>
      <c r="C26" s="628"/>
      <c r="D26" s="639">
        <v>498330</v>
      </c>
      <c r="E26" s="632"/>
      <c r="F26" s="632">
        <v>516400</v>
      </c>
      <c r="G26" s="629" t="str">
        <f t="shared" si="0"/>
        <v/>
      </c>
      <c r="H26" s="629">
        <f t="shared" si="0"/>
        <v>103.62611121144623</v>
      </c>
      <c r="J26" s="640"/>
    </row>
    <row r="27" spans="1:12" ht="30" customHeight="1">
      <c r="A27" s="587" t="s">
        <v>245</v>
      </c>
      <c r="B27" s="586" t="s">
        <v>133</v>
      </c>
      <c r="C27" s="588">
        <v>5820.6</v>
      </c>
      <c r="D27" s="642">
        <v>62770.6</v>
      </c>
      <c r="E27" s="637">
        <v>6188</v>
      </c>
      <c r="F27" s="632">
        <v>68012.100000000006</v>
      </c>
      <c r="G27" s="638">
        <f t="shared" si="0"/>
        <v>106.31206404837988</v>
      </c>
      <c r="H27" s="629">
        <f t="shared" si="0"/>
        <v>108.35024677157779</v>
      </c>
      <c r="I27" s="696"/>
    </row>
    <row r="28" spans="1:12" ht="31.5" customHeight="1">
      <c r="A28" s="581" t="s">
        <v>279</v>
      </c>
      <c r="B28" s="586"/>
      <c r="C28" s="588"/>
      <c r="D28" s="639"/>
      <c r="E28" s="632"/>
      <c r="F28" s="632"/>
      <c r="G28" s="629" t="str">
        <f t="shared" si="0"/>
        <v/>
      </c>
      <c r="H28" s="629" t="str">
        <f t="shared" si="0"/>
        <v/>
      </c>
    </row>
    <row r="29" spans="1:12" ht="22.5" customHeight="1">
      <c r="A29" s="584" t="s">
        <v>273</v>
      </c>
      <c r="B29" s="586" t="s">
        <v>246</v>
      </c>
      <c r="C29" s="588"/>
      <c r="D29" s="627">
        <v>11936.4</v>
      </c>
      <c r="E29" s="632"/>
      <c r="F29" s="632">
        <v>11993</v>
      </c>
      <c r="G29" s="629" t="str">
        <f t="shared" si="0"/>
        <v/>
      </c>
      <c r="H29" s="629">
        <f t="shared" si="0"/>
        <v>100.47417981971114</v>
      </c>
      <c r="J29" s="640"/>
    </row>
    <row r="30" spans="1:12" ht="22.5" customHeight="1">
      <c r="A30" s="589" t="s">
        <v>280</v>
      </c>
      <c r="B30" s="586" t="s">
        <v>133</v>
      </c>
      <c r="C30" s="588">
        <v>3350.6</v>
      </c>
      <c r="D30" s="641">
        <v>30595.96</v>
      </c>
      <c r="E30" s="637">
        <v>3393.9</v>
      </c>
      <c r="F30" s="637">
        <v>29901.3</v>
      </c>
      <c r="G30" s="638">
        <f t="shared" si="0"/>
        <v>101.29230585566765</v>
      </c>
      <c r="H30" s="638">
        <f t="shared" si="0"/>
        <v>97.729569524865383</v>
      </c>
    </row>
    <row r="31" spans="1:12" ht="24.95" customHeight="1">
      <c r="A31" s="589" t="s">
        <v>281</v>
      </c>
      <c r="B31" s="586" t="s">
        <v>247</v>
      </c>
      <c r="C31" s="588">
        <v>61260.1</v>
      </c>
      <c r="D31" s="641">
        <v>548704.5</v>
      </c>
      <c r="E31" s="637">
        <v>67786.100000000006</v>
      </c>
      <c r="F31" s="637">
        <v>602836</v>
      </c>
      <c r="G31" s="638">
        <f t="shared" si="0"/>
        <v>110.65293722994249</v>
      </c>
      <c r="H31" s="638">
        <f t="shared" si="0"/>
        <v>109.86532824133937</v>
      </c>
    </row>
    <row r="32" spans="1:12" s="573" customFormat="1" ht="31.5">
      <c r="A32" s="590" t="s">
        <v>627</v>
      </c>
      <c r="B32" s="591"/>
      <c r="C32" s="643"/>
      <c r="D32" s="644"/>
      <c r="E32" s="645"/>
      <c r="F32" s="645"/>
      <c r="G32" s="646" t="str">
        <f t="shared" si="0"/>
        <v/>
      </c>
      <c r="H32" s="646" t="str">
        <f t="shared" si="0"/>
        <v/>
      </c>
    </row>
    <row r="33" spans="1:10" ht="15.75">
      <c r="A33" s="587" t="s">
        <v>282</v>
      </c>
      <c r="B33" s="592" t="s">
        <v>243</v>
      </c>
      <c r="C33" s="647">
        <v>45.2</v>
      </c>
      <c r="D33" s="648">
        <v>661.56</v>
      </c>
      <c r="E33" s="637">
        <v>34.200000000000003</v>
      </c>
      <c r="F33" s="637">
        <v>600.01</v>
      </c>
      <c r="G33" s="638">
        <f t="shared" si="0"/>
        <v>75.663716814159301</v>
      </c>
      <c r="H33" s="638">
        <f t="shared" si="0"/>
        <v>90.69623314589758</v>
      </c>
      <c r="I33" s="696"/>
    </row>
    <row r="34" spans="1:10" ht="15.75">
      <c r="A34" s="584" t="s">
        <v>283</v>
      </c>
      <c r="B34" s="592" t="s">
        <v>284</v>
      </c>
      <c r="C34" s="647">
        <v>4500</v>
      </c>
      <c r="D34" s="648">
        <v>34830</v>
      </c>
      <c r="E34" s="637">
        <v>4289</v>
      </c>
      <c r="F34" s="637">
        <v>35941.141960000001</v>
      </c>
      <c r="G34" s="638">
        <f t="shared" si="0"/>
        <v>95.311111111111117</v>
      </c>
      <c r="H34" s="638">
        <f t="shared" si="0"/>
        <v>103.19018650588573</v>
      </c>
    </row>
    <row r="35" spans="1:10" ht="24.95" customHeight="1">
      <c r="A35" s="589" t="s">
        <v>285</v>
      </c>
      <c r="B35" s="592" t="s">
        <v>286</v>
      </c>
      <c r="C35" s="647">
        <v>3746</v>
      </c>
      <c r="D35" s="641">
        <v>36176</v>
      </c>
      <c r="E35" s="637">
        <v>3522</v>
      </c>
      <c r="F35" s="637">
        <v>36433.379999999997</v>
      </c>
      <c r="G35" s="638">
        <f t="shared" si="0"/>
        <v>94.020288307528034</v>
      </c>
      <c r="H35" s="638">
        <f t="shared" si="0"/>
        <v>100.71146616541353</v>
      </c>
    </row>
    <row r="36" spans="1:10" s="573" customFormat="1" ht="31.5">
      <c r="A36" s="590" t="s">
        <v>628</v>
      </c>
      <c r="B36" s="593" t="s">
        <v>133</v>
      </c>
      <c r="C36" s="649">
        <f>C37+C41</f>
        <v>2721.62</v>
      </c>
      <c r="D36" s="650">
        <f t="shared" ref="D36:F36" si="2">D37+D41</f>
        <v>18522.25</v>
      </c>
      <c r="E36" s="649">
        <f t="shared" si="2"/>
        <v>2520.1799999999998</v>
      </c>
      <c r="F36" s="650">
        <f t="shared" si="2"/>
        <v>18845.612699999998</v>
      </c>
      <c r="G36" s="651">
        <f t="shared" si="0"/>
        <v>92.598525877969735</v>
      </c>
      <c r="H36" s="651">
        <f t="shared" si="0"/>
        <v>101.74580679992981</v>
      </c>
      <c r="I36" s="697"/>
    </row>
    <row r="37" spans="1:10" s="573" customFormat="1" ht="24.95" customHeight="1">
      <c r="A37" s="652" t="s">
        <v>287</v>
      </c>
      <c r="B37" s="593" t="s">
        <v>11</v>
      </c>
      <c r="C37" s="649">
        <v>201.82</v>
      </c>
      <c r="D37" s="644">
        <v>1414.5</v>
      </c>
      <c r="E37" s="645">
        <v>202.91</v>
      </c>
      <c r="F37" s="645">
        <v>1428.6799999999998</v>
      </c>
      <c r="G37" s="651">
        <f t="shared" si="0"/>
        <v>100.54008522445744</v>
      </c>
      <c r="H37" s="646">
        <f t="shared" si="0"/>
        <v>101.00247437256981</v>
      </c>
      <c r="I37" s="697"/>
    </row>
    <row r="38" spans="1:10" ht="24.95" customHeight="1">
      <c r="A38" s="584" t="s">
        <v>288</v>
      </c>
      <c r="B38" s="592" t="s">
        <v>11</v>
      </c>
      <c r="C38" s="647">
        <v>87.5</v>
      </c>
      <c r="D38" s="648">
        <v>437.85</v>
      </c>
      <c r="E38" s="637">
        <v>88.139999999999986</v>
      </c>
      <c r="F38" s="637">
        <v>446.34999999999997</v>
      </c>
      <c r="G38" s="638">
        <f t="shared" si="0"/>
        <v>100.73142857142855</v>
      </c>
      <c r="H38" s="638">
        <f t="shared" si="0"/>
        <v>101.94130409957748</v>
      </c>
    </row>
    <row r="39" spans="1:10" ht="24.95" customHeight="1">
      <c r="A39" s="589" t="s">
        <v>289</v>
      </c>
      <c r="B39" s="592" t="s">
        <v>11</v>
      </c>
      <c r="C39" s="647">
        <v>2.3200000000000003</v>
      </c>
      <c r="D39" s="641">
        <v>44.5</v>
      </c>
      <c r="E39" s="637">
        <v>2.240000000000002</v>
      </c>
      <c r="F39" s="637">
        <v>44.08</v>
      </c>
      <c r="G39" s="638">
        <f t="shared" si="0"/>
        <v>96.551724137931117</v>
      </c>
      <c r="H39" s="638">
        <f t="shared" si="0"/>
        <v>99.056179775280896</v>
      </c>
    </row>
    <row r="40" spans="1:10" ht="24.95" customHeight="1">
      <c r="A40" s="589" t="s">
        <v>290</v>
      </c>
      <c r="B40" s="592" t="s">
        <v>11</v>
      </c>
      <c r="C40" s="647">
        <v>112</v>
      </c>
      <c r="D40" s="653">
        <v>932.15</v>
      </c>
      <c r="E40" s="637">
        <v>112.52999999999997</v>
      </c>
      <c r="F40" s="637">
        <v>938.25</v>
      </c>
      <c r="G40" s="638">
        <f t="shared" si="0"/>
        <v>100.47321428571425</v>
      </c>
      <c r="H40" s="638">
        <f t="shared" si="0"/>
        <v>100.65440111570025</v>
      </c>
    </row>
    <row r="41" spans="1:10" s="573" customFormat="1" ht="24.95" customHeight="1">
      <c r="A41" s="652" t="s">
        <v>291</v>
      </c>
      <c r="B41" s="593" t="s">
        <v>11</v>
      </c>
      <c r="C41" s="649">
        <v>2519.7999999999997</v>
      </c>
      <c r="D41" s="644">
        <v>17107.75</v>
      </c>
      <c r="E41" s="644">
        <v>2317.27</v>
      </c>
      <c r="F41" s="645">
        <v>17416.932699999998</v>
      </c>
      <c r="G41" s="646">
        <f t="shared" si="0"/>
        <v>91.962457337883976</v>
      </c>
      <c r="H41" s="646">
        <f t="shared" si="0"/>
        <v>101.80726688196869</v>
      </c>
      <c r="I41" s="697"/>
    </row>
    <row r="42" spans="1:10" ht="24.95" customHeight="1">
      <c r="A42" s="589" t="s">
        <v>288</v>
      </c>
      <c r="B42" s="594" t="s">
        <v>11</v>
      </c>
      <c r="C42" s="577">
        <v>2509.1600000000017</v>
      </c>
      <c r="D42" s="640">
        <v>17060.260000000002</v>
      </c>
      <c r="E42" s="654">
        <v>2305.6999999999989</v>
      </c>
      <c r="F42" s="654">
        <v>17366.242699999999</v>
      </c>
      <c r="G42" s="655">
        <f t="shared" si="0"/>
        <v>91.891310239283158</v>
      </c>
      <c r="H42" s="655">
        <f t="shared" si="0"/>
        <v>101.79354066116224</v>
      </c>
    </row>
    <row r="43" spans="1:10" ht="24.95" customHeight="1">
      <c r="A43" s="589" t="s">
        <v>289</v>
      </c>
      <c r="B43" s="594" t="s">
        <v>11</v>
      </c>
      <c r="C43" s="577">
        <v>0</v>
      </c>
      <c r="D43" s="640">
        <v>2.8499999999999996</v>
      </c>
      <c r="E43" s="654">
        <v>0</v>
      </c>
      <c r="F43" s="654">
        <v>3</v>
      </c>
      <c r="G43" s="655" t="str">
        <f>IFERROR(E43/C43%,"")</f>
        <v/>
      </c>
      <c r="H43" s="655">
        <f t="shared" si="0"/>
        <v>105.26315789473685</v>
      </c>
      <c r="J43" s="654"/>
    </row>
    <row r="44" spans="1:10" ht="24.95" customHeight="1">
      <c r="A44" s="577" t="s">
        <v>290</v>
      </c>
      <c r="B44" s="594" t="s">
        <v>11</v>
      </c>
      <c r="C44" s="577">
        <v>10.64</v>
      </c>
      <c r="D44" s="640">
        <v>44.64</v>
      </c>
      <c r="E44" s="654">
        <v>11.57</v>
      </c>
      <c r="F44" s="654">
        <v>47.69</v>
      </c>
      <c r="G44" s="655">
        <f t="shared" si="0"/>
        <v>108.74060150375939</v>
      </c>
      <c r="H44" s="655">
        <f t="shared" si="0"/>
        <v>106.83243727598565</v>
      </c>
      <c r="J44" s="698"/>
    </row>
    <row r="45" spans="1:10" s="573" customFormat="1" ht="24.95" customHeight="1">
      <c r="A45" s="573" t="s">
        <v>532</v>
      </c>
      <c r="B45" s="593" t="s">
        <v>615</v>
      </c>
      <c r="C45" s="573">
        <v>186.81</v>
      </c>
      <c r="D45" s="663">
        <v>2973.0099999999998</v>
      </c>
      <c r="E45" s="573">
        <v>184.3</v>
      </c>
      <c r="F45" s="664">
        <v>3027.3</v>
      </c>
      <c r="G45" s="699">
        <f t="shared" si="0"/>
        <v>98.656388844280286</v>
      </c>
      <c r="H45" s="699">
        <f t="shared" si="0"/>
        <v>101.82609543862955</v>
      </c>
    </row>
    <row r="46" spans="1:10" ht="24.95" customHeight="1">
      <c r="D46" s="640"/>
    </row>
    <row r="47" spans="1:10" ht="24.95" customHeight="1">
      <c r="D47" s="640"/>
    </row>
    <row r="48" spans="1:10" ht="15.75">
      <c r="D48" s="640"/>
    </row>
    <row r="49" ht="15.75"/>
    <row r="50" ht="15.75"/>
    <row r="51" ht="15.75"/>
    <row r="52" ht="15.75"/>
    <row r="53" ht="15.75"/>
    <row r="54" ht="15.75"/>
    <row r="55" ht="15.75"/>
  </sheetData>
  <mergeCells count="4">
    <mergeCell ref="C6:D6"/>
    <mergeCell ref="E6:F6"/>
    <mergeCell ref="G6:H6"/>
    <mergeCell ref="A3:H3"/>
  </mergeCells>
  <pageMargins left="1.1811023622047245" right="0.78740157480314965" top="0.78740157480314965" bottom="0.78740157480314965" header="0" footer="0"/>
  <pageSetup paperSize="9" scale="76" firstPageNumber="19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5"/>
  <sheetViews>
    <sheetView workbookViewId="0">
      <selection activeCell="M8" sqref="M8"/>
    </sheetView>
  </sheetViews>
  <sheetFormatPr defaultColWidth="9" defaultRowHeight="24.95" customHeight="1"/>
  <cols>
    <col min="1" max="1" width="32.25" style="15" customWidth="1"/>
    <col min="2" max="2" width="10.625" style="15" hidden="1" customWidth="1"/>
    <col min="3" max="3" width="10.625" style="15" bestFit="1" customWidth="1"/>
    <col min="4" max="4" width="12.875" style="15" hidden="1" customWidth="1"/>
    <col min="5" max="5" width="9.875" style="15" bestFit="1" customWidth="1"/>
    <col min="6" max="6" width="8.875" style="15" hidden="1" customWidth="1"/>
    <col min="7" max="7" width="9.875" style="15" bestFit="1" customWidth="1"/>
    <col min="8" max="10" width="8.125" style="15" customWidth="1"/>
    <col min="11" max="16384" width="9" style="15"/>
  </cols>
  <sheetData>
    <row r="1" spans="1:14" ht="24.95" customHeight="1">
      <c r="A1" s="815" t="s">
        <v>548</v>
      </c>
      <c r="B1" s="815"/>
      <c r="C1" s="815"/>
      <c r="D1" s="816"/>
      <c r="E1" s="816"/>
      <c r="F1" s="816"/>
      <c r="G1" s="816"/>
      <c r="H1" s="816"/>
      <c r="I1" s="816"/>
      <c r="J1" s="816"/>
    </row>
    <row r="3" spans="1:14" s="21" customFormat="1" ht="24.95" customHeight="1">
      <c r="A3" s="813"/>
      <c r="B3" s="671" t="s">
        <v>75</v>
      </c>
      <c r="C3" s="671" t="s">
        <v>75</v>
      </c>
      <c r="D3" s="671" t="s">
        <v>76</v>
      </c>
      <c r="E3" s="671" t="s">
        <v>76</v>
      </c>
      <c r="F3" s="671" t="s">
        <v>76</v>
      </c>
      <c r="G3" s="671" t="s">
        <v>76</v>
      </c>
      <c r="H3" s="817" t="s">
        <v>77</v>
      </c>
      <c r="I3" s="817"/>
      <c r="J3" s="817"/>
    </row>
    <row r="4" spans="1:14" s="21" customFormat="1" ht="24.95" customHeight="1">
      <c r="A4" s="814"/>
      <c r="B4" s="10" t="s">
        <v>78</v>
      </c>
      <c r="C4" s="10" t="s">
        <v>78</v>
      </c>
      <c r="D4" s="10" t="s">
        <v>9</v>
      </c>
      <c r="E4" s="10" t="s">
        <v>9</v>
      </c>
      <c r="F4" s="10" t="s">
        <v>9</v>
      </c>
      <c r="G4" s="10" t="s">
        <v>9</v>
      </c>
      <c r="H4" s="818" t="s">
        <v>35</v>
      </c>
      <c r="I4" s="818"/>
      <c r="J4" s="818"/>
    </row>
    <row r="5" spans="1:14" s="21" customFormat="1" ht="24.95" customHeight="1">
      <c r="A5" s="814"/>
      <c r="B5" s="10" t="s">
        <v>12</v>
      </c>
      <c r="C5" s="10" t="s">
        <v>12</v>
      </c>
      <c r="D5" s="10" t="s">
        <v>549</v>
      </c>
      <c r="E5" s="10" t="s">
        <v>549</v>
      </c>
      <c r="F5" s="10" t="s">
        <v>550</v>
      </c>
      <c r="G5" s="10" t="s">
        <v>550</v>
      </c>
      <c r="H5" s="10" t="s">
        <v>16</v>
      </c>
      <c r="I5" s="10" t="s">
        <v>551</v>
      </c>
      <c r="J5" s="10" t="s">
        <v>550</v>
      </c>
      <c r="L5" s="10"/>
    </row>
    <row r="6" spans="1:14" s="21" customFormat="1" ht="24.95" customHeight="1">
      <c r="A6" s="814"/>
      <c r="B6" s="10" t="s">
        <v>10</v>
      </c>
      <c r="C6" s="10" t="s">
        <v>10</v>
      </c>
      <c r="D6" s="10" t="s">
        <v>10</v>
      </c>
      <c r="E6" s="10" t="s">
        <v>10</v>
      </c>
      <c r="F6" s="10" t="s">
        <v>82</v>
      </c>
      <c r="G6" s="10" t="s">
        <v>82</v>
      </c>
      <c r="H6" s="10" t="s">
        <v>10</v>
      </c>
      <c r="I6" s="10" t="s">
        <v>10</v>
      </c>
      <c r="J6" s="10" t="s">
        <v>82</v>
      </c>
      <c r="L6" s="10"/>
    </row>
    <row r="7" spans="1:14" s="21" customFormat="1" ht="24.95" customHeight="1">
      <c r="A7" s="814"/>
      <c r="B7" s="11">
        <v>2023</v>
      </c>
      <c r="C7" s="11">
        <v>2024</v>
      </c>
      <c r="D7" s="11">
        <v>2023</v>
      </c>
      <c r="E7" s="11">
        <v>2024</v>
      </c>
      <c r="F7" s="11">
        <v>2023</v>
      </c>
      <c r="G7" s="11">
        <v>2024</v>
      </c>
      <c r="H7" s="11">
        <v>2024</v>
      </c>
      <c r="I7" s="11">
        <v>2024</v>
      </c>
      <c r="J7" s="11">
        <v>2024</v>
      </c>
      <c r="L7" s="10"/>
    </row>
    <row r="8" spans="1:14" s="177" customFormat="1" ht="24.95" customHeight="1">
      <c r="A8" s="177" t="s">
        <v>144</v>
      </c>
      <c r="C8" s="335"/>
      <c r="D8" s="335"/>
      <c r="E8" s="335"/>
      <c r="F8" s="335"/>
      <c r="G8" s="335"/>
      <c r="H8" s="336"/>
      <c r="I8" s="336"/>
      <c r="J8" s="336"/>
      <c r="K8" s="336"/>
      <c r="L8" s="186"/>
    </row>
    <row r="9" spans="1:14" s="21" customFormat="1" ht="24.95" customHeight="1">
      <c r="A9" s="178" t="s">
        <v>145</v>
      </c>
      <c r="B9" s="672">
        <f>'[12]cac quy nam 2024'!$F$29</f>
        <v>19743.82</v>
      </c>
      <c r="C9" s="673">
        <f>'[12]cac quy nam 2024'!$M$29</f>
        <v>21649.55</v>
      </c>
      <c r="D9" s="673">
        <f>'[12]cac quy nam 2024'!$H$29</f>
        <v>19807.96</v>
      </c>
      <c r="E9" s="673">
        <f>'[12]cac quy nam 2024'!$O$29</f>
        <v>21577</v>
      </c>
      <c r="F9" s="673">
        <f>'[12]cac quy nam 2024'!$I$29</f>
        <v>62770.559999999998</v>
      </c>
      <c r="G9" s="673">
        <f>'[12]cac quy nam 2024'!$P$29</f>
        <v>68012.070000000007</v>
      </c>
      <c r="H9" s="185">
        <f>C9/B9*100</f>
        <v>109.6522861330786</v>
      </c>
      <c r="I9" s="185">
        <f>E9/D9*100</f>
        <v>108.93095503019998</v>
      </c>
      <c r="J9" s="185">
        <f>G9/F9*100</f>
        <v>108.35026802373598</v>
      </c>
      <c r="K9" s="336"/>
      <c r="L9" s="187"/>
    </row>
    <row r="10" spans="1:14" s="21" customFormat="1" ht="24.95" customHeight="1">
      <c r="A10" s="178" t="s">
        <v>146</v>
      </c>
      <c r="B10" s="672">
        <f>'[12]cac quy nam 2024'!$F$9</f>
        <v>333.5</v>
      </c>
      <c r="C10" s="673">
        <f>'[12]cac quy nam 2024'!$M$9</f>
        <v>321.5</v>
      </c>
      <c r="D10" s="673">
        <f>'[12]cac quy nam 2024'!$H$9</f>
        <v>351</v>
      </c>
      <c r="E10" s="673">
        <f>'[12]cac quy nam 2024'!$O$9</f>
        <v>340.5</v>
      </c>
      <c r="F10" s="673">
        <f>'[12]cac quy nam 2024'!$I$9</f>
        <v>1020.5</v>
      </c>
      <c r="G10" s="673">
        <f>'[12]cac quy nam 2024'!$P$9</f>
        <v>993.1</v>
      </c>
      <c r="H10" s="185">
        <f t="shared" ref="H10:H15" si="0">C10/B10*100</f>
        <v>96.401799100449765</v>
      </c>
      <c r="I10" s="185">
        <f t="shared" ref="I10:I15" si="1">E10/D10*100</f>
        <v>97.008547008547012</v>
      </c>
      <c r="J10" s="185">
        <f t="shared" ref="J10:J15" si="2">G10/F10*100</f>
        <v>97.315041646251842</v>
      </c>
      <c r="K10" s="336"/>
      <c r="L10" s="187"/>
      <c r="N10" s="221"/>
    </row>
    <row r="11" spans="1:14" s="21" customFormat="1" ht="24.95" customHeight="1">
      <c r="A11" s="178" t="s">
        <v>147</v>
      </c>
      <c r="B11" s="672">
        <f>'[12]cac quy nam 2024'!$F$17</f>
        <v>1352</v>
      </c>
      <c r="C11" s="673">
        <f>'[12]cac quy nam 2024'!$M$17</f>
        <v>1300</v>
      </c>
      <c r="D11" s="673">
        <f>'[12]cac quy nam 2024'!$H$17</f>
        <v>1400</v>
      </c>
      <c r="E11" s="673">
        <f>'[12]cac quy nam 2024'!$O$17</f>
        <v>1350</v>
      </c>
      <c r="F11" s="673">
        <f>'[12]cac quy nam 2024'!$I$17</f>
        <v>4081.77</v>
      </c>
      <c r="G11" s="673">
        <f>'[12]cac quy nam 2024'!$P$17</f>
        <v>3941</v>
      </c>
      <c r="H11" s="185">
        <f t="shared" si="0"/>
        <v>96.15384615384616</v>
      </c>
      <c r="I11" s="185">
        <f t="shared" si="1"/>
        <v>96.428571428571431</v>
      </c>
      <c r="J11" s="185">
        <f t="shared" si="2"/>
        <v>96.551251050402158</v>
      </c>
      <c r="K11" s="336"/>
      <c r="L11" s="187"/>
    </row>
    <row r="12" spans="1:14" s="21" customFormat="1" ht="24.95" customHeight="1">
      <c r="A12" s="178" t="s">
        <v>148</v>
      </c>
      <c r="B12" s="672">
        <f>'[12]cac quy nam 2024'!$F$34</f>
        <v>9344.7899999999991</v>
      </c>
      <c r="C12" s="673">
        <f>'[12]cac quy nam 2024'!$M$34</f>
        <v>9287.5849999999973</v>
      </c>
      <c r="D12" s="673">
        <f>'[12]cac quy nam 2024'!$H$34</f>
        <v>9630.5750000000007</v>
      </c>
      <c r="E12" s="673">
        <f>'[12]cac quy nam 2024'!$O$34</f>
        <v>9723.875</v>
      </c>
      <c r="F12" s="673">
        <f>'[12]cac quy nam 2024'!$I$34</f>
        <v>30595.955000000002</v>
      </c>
      <c r="G12" s="673">
        <f>'[12]cac quy nam 2024'!$P$34</f>
        <v>29901.244999999999</v>
      </c>
      <c r="H12" s="185">
        <f t="shared" si="0"/>
        <v>99.387840711241211</v>
      </c>
      <c r="I12" s="185">
        <f t="shared" si="1"/>
        <v>100.96878950633787</v>
      </c>
      <c r="J12" s="185">
        <f t="shared" si="2"/>
        <v>97.729405733535685</v>
      </c>
      <c r="K12" s="336"/>
      <c r="L12" s="187"/>
    </row>
    <row r="13" spans="1:14" s="21" customFormat="1" ht="24.95" customHeight="1">
      <c r="A13" s="177" t="s">
        <v>149</v>
      </c>
      <c r="B13" s="336"/>
      <c r="C13" s="185"/>
      <c r="D13" s="185"/>
      <c r="E13" s="185"/>
      <c r="F13" s="185"/>
      <c r="G13" s="185"/>
      <c r="H13" s="185"/>
      <c r="I13" s="185"/>
      <c r="J13" s="185"/>
      <c r="K13" s="336"/>
      <c r="L13" s="187"/>
    </row>
    <row r="14" spans="1:14" s="21" customFormat="1" ht="24.95" customHeight="1">
      <c r="A14" s="178" t="s">
        <v>150</v>
      </c>
      <c r="B14" s="672">
        <f>'[12]cac quy nam 2024'!$F$32</f>
        <v>171226.52999999997</v>
      </c>
      <c r="C14" s="673">
        <f>'[12]cac quy nam 2024'!$M$32</f>
        <v>192832.58000000002</v>
      </c>
      <c r="D14" s="673">
        <f>'[12]cac quy nam 2024'!$H$32</f>
        <v>178540.1</v>
      </c>
      <c r="E14" s="673">
        <f>'[12]cac quy nam 2024'!$O$32</f>
        <v>197386.05</v>
      </c>
      <c r="F14" s="673">
        <f>'[12]cac quy nam 2024'!$I$32</f>
        <v>548704.47</v>
      </c>
      <c r="G14" s="673">
        <f>'[12]cac quy nam 2024'!$P$32</f>
        <v>602835.96</v>
      </c>
      <c r="H14" s="185">
        <f t="shared" si="0"/>
        <v>112.61840089850566</v>
      </c>
      <c r="I14" s="185">
        <f t="shared" si="1"/>
        <v>110.55558387163443</v>
      </c>
      <c r="J14" s="185">
        <f t="shared" si="2"/>
        <v>109.86532695824403</v>
      </c>
      <c r="K14" s="336"/>
      <c r="L14" s="187"/>
    </row>
    <row r="15" spans="1:14" s="21" customFormat="1" ht="24.95" customHeight="1">
      <c r="A15" s="178" t="s">
        <v>151</v>
      </c>
      <c r="B15" s="674">
        <f>'[12]cac quy nam 2024'!$F$19</f>
        <v>14944.49</v>
      </c>
      <c r="C15" s="185">
        <f>'[12]cac quy nam 2024'!$M$19</f>
        <v>15500</v>
      </c>
      <c r="D15" s="185">
        <f>'[12]cac quy nam 2024'!$H$19</f>
        <v>14200</v>
      </c>
      <c r="E15" s="185">
        <f>'[12]cac quy nam 2024'!$O$19</f>
        <v>14600</v>
      </c>
      <c r="F15" s="185">
        <f>'[12]cac quy nam 2024'!$I$19</f>
        <v>44494.49</v>
      </c>
      <c r="G15" s="185">
        <f>'[12]cac quy nam 2024'!$P$19</f>
        <v>45830</v>
      </c>
      <c r="H15" s="185">
        <f t="shared" si="0"/>
        <v>103.71715595513797</v>
      </c>
      <c r="I15" s="185">
        <f t="shared" si="1"/>
        <v>102.8169014084507</v>
      </c>
      <c r="J15" s="185">
        <f t="shared" si="2"/>
        <v>103.00151771601382</v>
      </c>
      <c r="K15" s="336"/>
      <c r="L15" s="187"/>
    </row>
  </sheetData>
  <mergeCells count="4">
    <mergeCell ref="A3:A7"/>
    <mergeCell ref="A1:J1"/>
    <mergeCell ref="H3:J3"/>
    <mergeCell ref="H4:J4"/>
  </mergeCells>
  <pageMargins left="1.1811023622047245" right="0.78740157480314965" top="0.78740157480314965" bottom="0.78740157480314965" header="0" footer="0"/>
  <pageSetup paperSize="9" scale="75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4"/>
  <sheetViews>
    <sheetView workbookViewId="0">
      <selection activeCell="D10" sqref="D10"/>
    </sheetView>
  </sheetViews>
  <sheetFormatPr defaultColWidth="8" defaultRowHeight="24.95" customHeight="1"/>
  <cols>
    <col min="1" max="1" width="30.625" style="15" customWidth="1"/>
    <col min="2" max="3" width="9.125" style="23" customWidth="1"/>
    <col min="4" max="4" width="12.875" style="23" customWidth="1"/>
    <col min="5" max="5" width="9.125" style="23" customWidth="1"/>
    <col min="6" max="6" width="9" style="23" customWidth="1"/>
    <col min="7" max="7" width="9.5" style="23" customWidth="1"/>
    <col min="8" max="16384" width="8" style="15"/>
  </cols>
  <sheetData>
    <row r="1" spans="1:11" ht="24.95" customHeight="1">
      <c r="A1" s="819" t="s">
        <v>293</v>
      </c>
      <c r="B1" s="819"/>
      <c r="C1" s="819"/>
      <c r="D1" s="820"/>
      <c r="E1" s="820"/>
      <c r="F1" s="820"/>
      <c r="G1" s="820"/>
      <c r="H1" s="25"/>
    </row>
    <row r="2" spans="1:11" ht="24.95" customHeight="1">
      <c r="B2" s="24"/>
      <c r="C2" s="24"/>
      <c r="D2" s="25"/>
      <c r="E2" s="25"/>
      <c r="F2" s="25"/>
      <c r="G2" s="25"/>
    </row>
    <row r="3" spans="1:11" ht="24.95" customHeight="1">
      <c r="B3" s="24"/>
      <c r="C3" s="24"/>
      <c r="D3" s="25"/>
      <c r="E3" s="25"/>
      <c r="F3" s="25"/>
      <c r="G3" s="25"/>
    </row>
    <row r="4" spans="1:11" ht="15.75">
      <c r="A4" s="821"/>
      <c r="B4" s="9" t="s">
        <v>79</v>
      </c>
      <c r="C4" s="9" t="s">
        <v>8</v>
      </c>
      <c r="D4" s="9" t="s">
        <v>8</v>
      </c>
      <c r="E4" s="807" t="s">
        <v>80</v>
      </c>
      <c r="F4" s="807"/>
      <c r="G4" s="807"/>
    </row>
    <row r="5" spans="1:11" ht="21" customHeight="1">
      <c r="A5" s="822"/>
      <c r="B5" s="10" t="s">
        <v>12</v>
      </c>
      <c r="C5" s="10" t="s">
        <v>549</v>
      </c>
      <c r="D5" s="10" t="s">
        <v>550</v>
      </c>
      <c r="E5" s="10" t="s">
        <v>16</v>
      </c>
      <c r="F5" s="10" t="s">
        <v>551</v>
      </c>
      <c r="G5" s="10" t="s">
        <v>550</v>
      </c>
    </row>
    <row r="6" spans="1:11" ht="21" customHeight="1">
      <c r="A6" s="822"/>
      <c r="B6" s="10" t="s">
        <v>10</v>
      </c>
      <c r="C6" s="10" t="s">
        <v>10</v>
      </c>
      <c r="D6" s="10" t="s">
        <v>83</v>
      </c>
      <c r="E6" s="10" t="s">
        <v>10</v>
      </c>
      <c r="F6" s="10" t="s">
        <v>10</v>
      </c>
      <c r="G6" s="10" t="s">
        <v>83</v>
      </c>
    </row>
    <row r="7" spans="1:11" ht="21" customHeight="1">
      <c r="A7" s="822"/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</row>
    <row r="8" spans="1:11" ht="21" customHeight="1">
      <c r="B8" s="10"/>
      <c r="C8" s="10"/>
      <c r="D8" s="10"/>
      <c r="E8" s="10"/>
      <c r="F8" s="10"/>
      <c r="G8" s="10"/>
    </row>
    <row r="9" spans="1:11" ht="15.75">
      <c r="A9" s="30" t="s">
        <v>508</v>
      </c>
      <c r="B9" s="241">
        <v>303.60000000000002</v>
      </c>
      <c r="C9" s="241">
        <v>130.10000000000002</v>
      </c>
      <c r="D9" s="241">
        <v>600.01</v>
      </c>
      <c r="E9" s="242">
        <v>87.543252595155721</v>
      </c>
      <c r="F9" s="242">
        <v>75.028835063437157</v>
      </c>
      <c r="G9" s="242">
        <v>90.254211793020445</v>
      </c>
      <c r="H9" s="27"/>
      <c r="K9" s="147"/>
    </row>
    <row r="10" spans="1:11" ht="31.5" customHeight="1">
      <c r="A10" s="15" t="s">
        <v>241</v>
      </c>
      <c r="B10" s="241">
        <v>11415</v>
      </c>
      <c r="C10" s="241">
        <v>13210</v>
      </c>
      <c r="D10" s="241">
        <v>35941.141960000001</v>
      </c>
      <c r="E10" s="243">
        <v>104.9384985934656</v>
      </c>
      <c r="F10" s="243">
        <v>103.44557556773688</v>
      </c>
      <c r="G10" s="243">
        <v>5406.3089590854388</v>
      </c>
      <c r="K10" s="147"/>
    </row>
    <row r="11" spans="1:11" ht="31.5" customHeight="1">
      <c r="A11" s="15" t="s">
        <v>242</v>
      </c>
      <c r="B11" s="241">
        <v>17450</v>
      </c>
      <c r="C11" s="241">
        <v>11667</v>
      </c>
      <c r="D11" s="241">
        <v>36433.379999999997</v>
      </c>
      <c r="E11" s="243">
        <v>104.39724798085551</v>
      </c>
      <c r="F11" s="243">
        <v>95.638986802196911</v>
      </c>
      <c r="G11" s="243">
        <v>5480.3519855595659</v>
      </c>
      <c r="K11" s="147"/>
    </row>
    <row r="12" spans="1:11" ht="31.5" customHeight="1">
      <c r="A12" s="15" t="s">
        <v>152</v>
      </c>
      <c r="B12" s="337">
        <v>0</v>
      </c>
      <c r="C12" s="244">
        <v>0</v>
      </c>
      <c r="D12" s="241">
        <v>0</v>
      </c>
      <c r="E12" s="244"/>
      <c r="F12" s="244"/>
      <c r="G12" s="337">
        <v>0</v>
      </c>
    </row>
    <row r="13" spans="1:11" ht="31.5" customHeight="1">
      <c r="A13" s="20" t="s">
        <v>153</v>
      </c>
      <c r="B13" s="338"/>
      <c r="C13" s="241"/>
      <c r="D13" s="241"/>
      <c r="E13" s="241"/>
      <c r="F13" s="241"/>
      <c r="G13" s="338">
        <v>0</v>
      </c>
    </row>
    <row r="14" spans="1:11" ht="31.5" customHeight="1">
      <c r="A14" s="20" t="s">
        <v>154</v>
      </c>
      <c r="B14" s="241"/>
      <c r="C14" s="241"/>
      <c r="D14" s="241"/>
      <c r="E14" s="241"/>
      <c r="F14" s="241"/>
      <c r="G14" s="241"/>
    </row>
    <row r="16" spans="1:11" ht="24.95" customHeight="1">
      <c r="B16" s="24"/>
      <c r="C16" s="24"/>
      <c r="D16" s="25"/>
      <c r="E16" s="25"/>
      <c r="F16" s="25"/>
      <c r="G16" s="25"/>
    </row>
    <row r="17" spans="2:7" ht="24.95" customHeight="1">
      <c r="B17" s="24"/>
      <c r="C17" s="24"/>
      <c r="D17" s="25"/>
      <c r="E17" s="25"/>
      <c r="F17" s="25"/>
      <c r="G17" s="25"/>
    </row>
    <row r="24" spans="2:7" ht="24.95" customHeight="1">
      <c r="B24" s="28"/>
      <c r="C24" s="28"/>
      <c r="D24" s="28"/>
      <c r="E24" s="28"/>
      <c r="F24" s="28"/>
      <c r="G24" s="28"/>
    </row>
    <row r="25" spans="2:7" ht="24.95" customHeight="1">
      <c r="B25" s="28"/>
      <c r="C25" s="28"/>
      <c r="D25" s="28"/>
      <c r="E25" s="28"/>
      <c r="F25" s="28"/>
      <c r="G25" s="28"/>
    </row>
    <row r="26" spans="2:7" ht="24.95" customHeight="1">
      <c r="B26" s="28"/>
      <c r="C26" s="28"/>
      <c r="D26" s="28"/>
      <c r="E26" s="28"/>
      <c r="F26" s="28"/>
      <c r="G26" s="28"/>
    </row>
    <row r="27" spans="2:7" ht="24.95" customHeight="1">
      <c r="B27" s="29"/>
      <c r="C27" s="29"/>
      <c r="D27" s="29"/>
      <c r="E27" s="29"/>
      <c r="F27" s="29"/>
      <c r="G27" s="29"/>
    </row>
    <row r="28" spans="2:7" ht="24.95" customHeight="1">
      <c r="B28" s="28"/>
      <c r="C28" s="28"/>
      <c r="D28" s="28"/>
      <c r="E28" s="28"/>
      <c r="F28" s="28"/>
      <c r="G28" s="28"/>
    </row>
    <row r="29" spans="2:7" ht="24.95" customHeight="1">
      <c r="B29" s="28"/>
      <c r="C29" s="28"/>
      <c r="D29" s="28"/>
      <c r="E29" s="28"/>
      <c r="F29" s="28"/>
      <c r="G29" s="28"/>
    </row>
    <row r="30" spans="2:7" ht="24.95" customHeight="1">
      <c r="B30" s="28"/>
      <c r="C30" s="28"/>
      <c r="D30" s="28"/>
      <c r="E30" s="28"/>
      <c r="F30" s="28"/>
      <c r="G30" s="28"/>
    </row>
    <row r="31" spans="2:7" ht="24.95" customHeight="1">
      <c r="B31" s="29"/>
      <c r="C31" s="29"/>
      <c r="D31" s="29"/>
      <c r="E31" s="29"/>
      <c r="F31" s="29"/>
      <c r="G31" s="29"/>
    </row>
    <row r="32" spans="2:7" ht="24.95" customHeight="1">
      <c r="B32" s="28"/>
      <c r="C32" s="28"/>
      <c r="D32" s="28"/>
      <c r="E32" s="28"/>
      <c r="F32" s="28"/>
      <c r="G32" s="28"/>
    </row>
    <row r="33" spans="2:7" ht="24.95" customHeight="1">
      <c r="B33" s="28"/>
      <c r="C33" s="28"/>
      <c r="D33" s="28"/>
      <c r="E33" s="28"/>
      <c r="F33" s="28"/>
      <c r="G33" s="28"/>
    </row>
    <row r="34" spans="2:7" ht="24.95" customHeight="1">
      <c r="B34" s="28"/>
      <c r="C34" s="28"/>
      <c r="D34" s="28"/>
      <c r="E34" s="28"/>
      <c r="F34" s="28"/>
      <c r="G34" s="28"/>
    </row>
  </sheetData>
  <mergeCells count="3">
    <mergeCell ref="E4:G4"/>
    <mergeCell ref="A1:G1"/>
    <mergeCell ref="A4:A7"/>
  </mergeCells>
  <pageMargins left="1.1811023622047245" right="0.78740157480314965" top="0.78740157480314965" bottom="0.78740157480314965" header="0" footer="0"/>
  <pageSetup paperSize="9" scale="84" firstPageNumber="1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0"/>
  <sheetViews>
    <sheetView workbookViewId="0">
      <selection activeCell="L12" sqref="L12"/>
    </sheetView>
  </sheetViews>
  <sheetFormatPr defaultColWidth="8" defaultRowHeight="24.95" customHeight="1"/>
  <cols>
    <col min="1" max="1" width="29.125" style="15" customWidth="1"/>
    <col min="2" max="3" width="9.125" style="15" customWidth="1"/>
    <col min="4" max="4" width="12.875" style="15" customWidth="1"/>
    <col min="5" max="5" width="8.625" style="15" customWidth="1"/>
    <col min="6" max="6" width="9.125" style="15" customWidth="1"/>
    <col min="7" max="7" width="8.625" style="15" customWidth="1"/>
    <col min="8" max="16384" width="8" style="15"/>
  </cols>
  <sheetData>
    <row r="1" spans="1:8" ht="24.95" customHeight="1">
      <c r="A1" s="819" t="s">
        <v>294</v>
      </c>
      <c r="B1" s="819"/>
      <c r="C1" s="819"/>
      <c r="D1" s="820"/>
      <c r="E1" s="820"/>
      <c r="F1" s="820"/>
      <c r="G1" s="820"/>
    </row>
    <row r="2" spans="1:8" ht="24.95" customHeight="1">
      <c r="A2" s="31"/>
    </row>
    <row r="3" spans="1:8" ht="24.95" customHeight="1">
      <c r="B3" s="32"/>
      <c r="C3" s="32"/>
      <c r="D3" s="32"/>
      <c r="E3" s="33"/>
      <c r="F3" s="823" t="s">
        <v>385</v>
      </c>
      <c r="G3" s="823"/>
    </row>
    <row r="4" spans="1:8" ht="24.95" customHeight="1">
      <c r="A4" s="26"/>
      <c r="B4" s="9" t="s">
        <v>79</v>
      </c>
      <c r="C4" s="9" t="s">
        <v>8</v>
      </c>
      <c r="D4" s="9" t="s">
        <v>8</v>
      </c>
      <c r="E4" s="807" t="s">
        <v>81</v>
      </c>
      <c r="F4" s="807"/>
      <c r="G4" s="807"/>
    </row>
    <row r="5" spans="1:8" ht="24.95" customHeight="1">
      <c r="B5" s="10" t="s">
        <v>12</v>
      </c>
      <c r="C5" s="10" t="s">
        <v>549</v>
      </c>
      <c r="D5" s="10" t="s">
        <v>550</v>
      </c>
      <c r="E5" s="10" t="s">
        <v>16</v>
      </c>
      <c r="F5" s="10" t="s">
        <v>551</v>
      </c>
      <c r="G5" s="10" t="s">
        <v>550</v>
      </c>
    </row>
    <row r="6" spans="1:8" ht="24.95" customHeight="1">
      <c r="B6" s="10" t="s">
        <v>10</v>
      </c>
      <c r="C6" s="10" t="s">
        <v>10</v>
      </c>
      <c r="D6" s="10" t="s">
        <v>83</v>
      </c>
      <c r="E6" s="10" t="s">
        <v>10</v>
      </c>
      <c r="F6" s="10" t="s">
        <v>10</v>
      </c>
      <c r="G6" s="10" t="s">
        <v>83</v>
      </c>
    </row>
    <row r="7" spans="1:8" ht="24.95" customHeight="1"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</row>
    <row r="8" spans="1:8" ht="24.95" customHeight="1">
      <c r="B8" s="10"/>
      <c r="C8" s="10"/>
      <c r="D8" s="10"/>
      <c r="E8" s="10"/>
      <c r="F8" s="10"/>
      <c r="G8" s="10"/>
    </row>
    <row r="9" spans="1:8" ht="24.95" customHeight="1">
      <c r="A9" s="31" t="s">
        <v>56</v>
      </c>
      <c r="B9" s="245">
        <f>B13+B17</f>
        <v>6074.3526999999995</v>
      </c>
      <c r="C9" s="245">
        <f t="shared" ref="C9:D9" si="0">C13+C17</f>
        <v>6863.59</v>
      </c>
      <c r="D9" s="245">
        <f t="shared" si="0"/>
        <v>18845.612699999998</v>
      </c>
      <c r="E9" s="246">
        <v>103.40027746569982</v>
      </c>
      <c r="F9" s="246">
        <v>99.275925162540773</v>
      </c>
      <c r="G9" s="246">
        <v>101.74580679992982</v>
      </c>
      <c r="H9" s="29"/>
    </row>
    <row r="10" spans="1:8" ht="24.95" customHeight="1">
      <c r="A10" s="34" t="s">
        <v>57</v>
      </c>
      <c r="B10" s="247">
        <f t="shared" ref="B10:D12" si="1">B14+B18</f>
        <v>5735.1727000000001</v>
      </c>
      <c r="C10" s="247">
        <f t="shared" si="1"/>
        <v>6497.92</v>
      </c>
      <c r="D10" s="247">
        <f t="shared" si="1"/>
        <v>17812.592699999997</v>
      </c>
      <c r="E10" s="248">
        <v>103.45667848220003</v>
      </c>
      <c r="F10" s="248">
        <v>99.150995794652076</v>
      </c>
      <c r="G10" s="248">
        <v>101.7933557648427</v>
      </c>
    </row>
    <row r="11" spans="1:8" ht="24.95" customHeight="1">
      <c r="A11" s="20" t="s">
        <v>58</v>
      </c>
      <c r="B11" s="247">
        <f t="shared" si="1"/>
        <v>21.58</v>
      </c>
      <c r="C11" s="247">
        <f t="shared" si="1"/>
        <v>8.3000000000000007</v>
      </c>
      <c r="D11" s="247">
        <f t="shared" si="1"/>
        <v>47.08</v>
      </c>
      <c r="E11" s="248">
        <v>100.84112149532709</v>
      </c>
      <c r="F11" s="248">
        <v>98.224852071005927</v>
      </c>
      <c r="G11" s="248">
        <v>99.429778247096095</v>
      </c>
    </row>
    <row r="12" spans="1:8" ht="24.95" customHeight="1">
      <c r="A12" s="20" t="s">
        <v>59</v>
      </c>
      <c r="B12" s="247">
        <f t="shared" si="1"/>
        <v>317.59999999999997</v>
      </c>
      <c r="C12" s="247">
        <f t="shared" si="1"/>
        <v>357.37</v>
      </c>
      <c r="D12" s="247">
        <f t="shared" si="1"/>
        <v>985.94</v>
      </c>
      <c r="E12" s="248">
        <v>102.56741482318748</v>
      </c>
      <c r="F12" s="248">
        <v>101.62950745080197</v>
      </c>
      <c r="G12" s="248">
        <v>100.99814851208639</v>
      </c>
    </row>
    <row r="13" spans="1:8" ht="24.95" customHeight="1">
      <c r="A13" s="31" t="s">
        <v>60</v>
      </c>
      <c r="B13" s="245">
        <v>5722.4726999999993</v>
      </c>
      <c r="C13" s="245">
        <v>6249.29</v>
      </c>
      <c r="D13" s="245">
        <v>1428.6799999999998</v>
      </c>
      <c r="E13" s="246">
        <v>103.45058753344421</v>
      </c>
      <c r="F13" s="246">
        <v>99.043370075994702</v>
      </c>
      <c r="G13" s="246">
        <v>101.8072668819687</v>
      </c>
    </row>
    <row r="14" spans="1:8" ht="24.95" customHeight="1">
      <c r="A14" s="34" t="s">
        <v>57</v>
      </c>
      <c r="B14" s="247">
        <v>5712.3226999999997</v>
      </c>
      <c r="C14" s="247">
        <v>6214.42</v>
      </c>
      <c r="D14" s="247">
        <v>446.34999999999997</v>
      </c>
      <c r="E14" s="248">
        <v>103.43351440418635</v>
      </c>
      <c r="F14" s="248">
        <v>99.009967243203292</v>
      </c>
      <c r="G14" s="248">
        <v>101.79354066116227</v>
      </c>
    </row>
    <row r="15" spans="1:8" ht="24.95" customHeight="1">
      <c r="A15" s="20" t="s">
        <v>58</v>
      </c>
      <c r="B15" s="311">
        <v>1.5</v>
      </c>
      <c r="C15" s="339">
        <v>1.5</v>
      </c>
      <c r="D15" s="339">
        <v>44.08</v>
      </c>
      <c r="E15" s="311">
        <v>107.14285714285714</v>
      </c>
      <c r="F15" s="311">
        <v>103.44827586206897</v>
      </c>
      <c r="G15" s="311">
        <v>105.26315789473686</v>
      </c>
    </row>
    <row r="16" spans="1:8" ht="24.95" customHeight="1">
      <c r="A16" s="20" t="s">
        <v>59</v>
      </c>
      <c r="B16" s="311">
        <v>8.65</v>
      </c>
      <c r="C16" s="311">
        <v>33.370000000000005</v>
      </c>
      <c r="D16" s="311">
        <v>938.25</v>
      </c>
      <c r="E16" s="248">
        <v>115.33333333333333</v>
      </c>
      <c r="F16" s="248">
        <v>105.46776232616941</v>
      </c>
      <c r="G16" s="248">
        <v>106.83243727598568</v>
      </c>
    </row>
    <row r="17" spans="1:7" ht="24.95" customHeight="1">
      <c r="A17" s="31" t="s">
        <v>61</v>
      </c>
      <c r="B17" s="245">
        <v>351.88</v>
      </c>
      <c r="C17" s="245">
        <v>614.29999999999995</v>
      </c>
      <c r="D17" s="245">
        <v>17416.932699999998</v>
      </c>
      <c r="E17" s="246">
        <v>102.58892128279884</v>
      </c>
      <c r="F17" s="246">
        <v>101.70529801324501</v>
      </c>
      <c r="G17" s="246">
        <v>101.00247437256982</v>
      </c>
    </row>
    <row r="18" spans="1:7" ht="24.95" customHeight="1">
      <c r="A18" s="34" t="s">
        <v>57</v>
      </c>
      <c r="B18" s="247">
        <v>22.85</v>
      </c>
      <c r="C18" s="247">
        <v>283.5</v>
      </c>
      <c r="D18" s="247">
        <v>17366.242699999999</v>
      </c>
      <c r="E18" s="248">
        <v>109.59232613908874</v>
      </c>
      <c r="F18" s="248">
        <v>102.3465703971119</v>
      </c>
      <c r="G18" s="248">
        <v>101.7863123813777</v>
      </c>
    </row>
    <row r="19" spans="1:7" ht="24.95" customHeight="1">
      <c r="A19" s="20" t="s">
        <v>58</v>
      </c>
      <c r="B19" s="247">
        <v>20.079999999999998</v>
      </c>
      <c r="C19" s="247">
        <v>6.8</v>
      </c>
      <c r="D19" s="247">
        <v>3</v>
      </c>
      <c r="E19" s="248">
        <v>100.4</v>
      </c>
      <c r="F19" s="248">
        <v>97.142857142857139</v>
      </c>
      <c r="G19" s="248">
        <v>99.056179775280896</v>
      </c>
    </row>
    <row r="20" spans="1:7" ht="24.95" customHeight="1">
      <c r="A20" s="20" t="s">
        <v>59</v>
      </c>
      <c r="B20" s="247">
        <v>308.95</v>
      </c>
      <c r="C20" s="247">
        <v>324</v>
      </c>
      <c r="D20" s="247">
        <v>47.69</v>
      </c>
      <c r="E20" s="248">
        <v>102.25053781234486</v>
      </c>
      <c r="F20" s="248">
        <v>101.25</v>
      </c>
      <c r="G20" s="248">
        <v>100.71571870086211</v>
      </c>
    </row>
  </sheetData>
  <mergeCells count="3">
    <mergeCell ref="E4:G4"/>
    <mergeCell ref="A1:G1"/>
    <mergeCell ref="F3:G3"/>
  </mergeCells>
  <pageMargins left="1.1811023622047245" right="0.78740157480314965" top="0.78740157480314965" bottom="0.78740157480314965" header="0" footer="0"/>
  <pageSetup paperSize="9" scale="87" firstPageNumber="1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6"/>
  <sheetViews>
    <sheetView workbookViewId="0">
      <pane xSplit="2" ySplit="5" topLeftCell="C27" activePane="bottomRight" state="frozen"/>
      <selection activeCell="P20" sqref="P20"/>
      <selection pane="topRight" activeCell="P20" sqref="P20"/>
      <selection pane="bottomLeft" activeCell="P20" sqref="P20"/>
      <selection pane="bottomRight" activeCell="F9" sqref="F9"/>
    </sheetView>
  </sheetViews>
  <sheetFormatPr defaultColWidth="12.875" defaultRowHeight="24.95" customHeight="1"/>
  <cols>
    <col min="1" max="1" width="33.375" style="343" customWidth="1"/>
    <col min="2" max="2" width="11.625" style="343" customWidth="1"/>
    <col min="3" max="3" width="12.375" style="343" customWidth="1"/>
    <col min="4" max="4" width="12.875" style="343" customWidth="1"/>
    <col min="5" max="5" width="14.25" style="343" customWidth="1"/>
    <col min="6" max="7" width="12.875" style="343" customWidth="1"/>
    <col min="8" max="16384" width="12.875" style="343"/>
  </cols>
  <sheetData>
    <row r="1" spans="1:7" ht="24.95" customHeight="1">
      <c r="A1" s="656" t="s">
        <v>632</v>
      </c>
      <c r="B1" s="656"/>
      <c r="C1" s="656"/>
      <c r="D1" s="656"/>
      <c r="E1" s="656"/>
    </row>
    <row r="2" spans="1:7" ht="16.5">
      <c r="A2" s="557"/>
      <c r="B2" s="557"/>
      <c r="C2" s="557"/>
      <c r="D2" s="557"/>
      <c r="E2" s="557"/>
    </row>
    <row r="3" spans="1:7" ht="15.75">
      <c r="A3" s="595"/>
      <c r="C3" s="596"/>
      <c r="D3" s="597"/>
      <c r="E3" s="429"/>
      <c r="F3" s="429" t="s">
        <v>396</v>
      </c>
      <c r="G3" s="660"/>
    </row>
    <row r="4" spans="1:7" ht="32.25" customHeight="1">
      <c r="A4" s="826"/>
      <c r="B4" s="824" t="s">
        <v>302</v>
      </c>
      <c r="C4" s="824" t="s">
        <v>541</v>
      </c>
      <c r="D4" s="828" t="s">
        <v>538</v>
      </c>
      <c r="E4" s="828"/>
      <c r="F4" s="824" t="s">
        <v>542</v>
      </c>
      <c r="G4" s="658"/>
    </row>
    <row r="5" spans="1:7" s="598" customFormat="1" ht="34.5" customHeight="1">
      <c r="A5" s="827"/>
      <c r="B5" s="825"/>
      <c r="C5" s="825"/>
      <c r="D5" s="342" t="s">
        <v>303</v>
      </c>
      <c r="E5" s="342" t="s">
        <v>81</v>
      </c>
      <c r="F5" s="825"/>
      <c r="G5" s="658"/>
    </row>
    <row r="6" spans="1:7" ht="24.95" customHeight="1">
      <c r="A6" s="18" t="s">
        <v>194</v>
      </c>
      <c r="B6" s="268"/>
      <c r="C6" s="268">
        <v>114.86</v>
      </c>
      <c r="D6" s="268">
        <v>99.03</v>
      </c>
      <c r="E6" s="268">
        <v>116.56</v>
      </c>
      <c r="F6" s="268">
        <v>112.67</v>
      </c>
      <c r="G6" s="268"/>
    </row>
    <row r="7" spans="1:7" ht="24.95" customHeight="1">
      <c r="A7" s="196" t="s">
        <v>0</v>
      </c>
      <c r="B7" s="344" t="s">
        <v>295</v>
      </c>
      <c r="C7" s="268">
        <v>61.11</v>
      </c>
      <c r="D7" s="268">
        <v>71.209999999999994</v>
      </c>
      <c r="E7" s="268">
        <v>34.53</v>
      </c>
      <c r="F7" s="268">
        <v>77.849999999999994</v>
      </c>
      <c r="G7" s="268"/>
    </row>
    <row r="8" spans="1:7" ht="24.95" customHeight="1">
      <c r="A8" s="194" t="s">
        <v>87</v>
      </c>
      <c r="B8" s="345" t="s">
        <v>304</v>
      </c>
      <c r="C8" s="250">
        <v>61.11</v>
      </c>
      <c r="D8" s="250">
        <v>71.209999999999994</v>
      </c>
      <c r="E8" s="250">
        <v>34.53</v>
      </c>
      <c r="F8" s="250">
        <v>77.849999999999994</v>
      </c>
      <c r="G8" s="250"/>
    </row>
    <row r="9" spans="1:7" ht="24.95" customHeight="1">
      <c r="A9" s="196" t="s">
        <v>88</v>
      </c>
      <c r="B9" s="344" t="s">
        <v>305</v>
      </c>
      <c r="C9" s="268">
        <v>115.03</v>
      </c>
      <c r="D9" s="268">
        <v>99.08</v>
      </c>
      <c r="E9" s="268">
        <v>116.81</v>
      </c>
      <c r="F9" s="268">
        <v>112.79</v>
      </c>
      <c r="G9" s="268"/>
    </row>
    <row r="10" spans="1:7" ht="24.95" customHeight="1">
      <c r="A10" s="195" t="s">
        <v>89</v>
      </c>
      <c r="B10" s="345" t="s">
        <v>306</v>
      </c>
      <c r="C10" s="250">
        <v>142.22999999999999</v>
      </c>
      <c r="D10" s="250">
        <v>107.4</v>
      </c>
      <c r="E10" s="250">
        <v>140.30000000000001</v>
      </c>
      <c r="F10" s="250">
        <v>125.35</v>
      </c>
      <c r="G10" s="250"/>
    </row>
    <row r="11" spans="1:7" s="599" customFormat="1" ht="24.95" customHeight="1">
      <c r="A11" s="195" t="s">
        <v>90</v>
      </c>
      <c r="B11" s="345" t="s">
        <v>307</v>
      </c>
      <c r="C11" s="250">
        <v>121.24</v>
      </c>
      <c r="D11" s="250">
        <v>81.17</v>
      </c>
      <c r="E11" s="250">
        <v>106.29</v>
      </c>
      <c r="F11" s="250">
        <v>111.12</v>
      </c>
      <c r="G11" s="250"/>
    </row>
    <row r="12" spans="1:7" s="599" customFormat="1" ht="24.95" customHeight="1">
      <c r="A12" s="195" t="s">
        <v>91</v>
      </c>
      <c r="B12" s="345" t="s">
        <v>308</v>
      </c>
      <c r="C12" s="250">
        <v>115.64</v>
      </c>
      <c r="D12" s="250">
        <v>86.9</v>
      </c>
      <c r="E12" s="250">
        <v>112.05</v>
      </c>
      <c r="F12" s="250">
        <v>96.42</v>
      </c>
      <c r="G12" s="250"/>
    </row>
    <row r="13" spans="1:7" s="599" customFormat="1" ht="51.75" customHeight="1">
      <c r="A13" s="195" t="s">
        <v>92</v>
      </c>
      <c r="B13" s="345" t="s">
        <v>309</v>
      </c>
      <c r="C13" s="250">
        <v>147.47999999999999</v>
      </c>
      <c r="D13" s="250">
        <v>105.85</v>
      </c>
      <c r="E13" s="250">
        <v>155.09</v>
      </c>
      <c r="F13" s="250">
        <v>103.96</v>
      </c>
      <c r="G13" s="250"/>
    </row>
    <row r="14" spans="1:7" s="599" customFormat="1" ht="67.5" customHeight="1">
      <c r="A14" s="195" t="s">
        <v>93</v>
      </c>
      <c r="B14" s="345" t="s">
        <v>310</v>
      </c>
      <c r="C14" s="250">
        <v>106.27</v>
      </c>
      <c r="D14" s="250">
        <v>135.88999999999999</v>
      </c>
      <c r="E14" s="250">
        <v>133.63</v>
      </c>
      <c r="F14" s="250">
        <v>111.14</v>
      </c>
      <c r="G14" s="250"/>
    </row>
    <row r="15" spans="1:7" ht="24.95" customHeight="1">
      <c r="A15" s="195" t="s">
        <v>94</v>
      </c>
      <c r="B15" s="345" t="s">
        <v>311</v>
      </c>
      <c r="C15" s="250">
        <v>197.05</v>
      </c>
      <c r="D15" s="250">
        <v>65.63</v>
      </c>
      <c r="E15" s="250">
        <v>108.51</v>
      </c>
      <c r="F15" s="250">
        <v>126.39</v>
      </c>
      <c r="G15" s="250"/>
    </row>
    <row r="16" spans="1:7" ht="24.95" customHeight="1">
      <c r="A16" s="195" t="s">
        <v>95</v>
      </c>
      <c r="B16" s="345" t="s">
        <v>312</v>
      </c>
      <c r="C16" s="250">
        <v>103.49</v>
      </c>
      <c r="D16" s="250">
        <v>104.64</v>
      </c>
      <c r="E16" s="250">
        <v>103.79</v>
      </c>
      <c r="F16" s="250">
        <v>113.11</v>
      </c>
      <c r="G16" s="250"/>
    </row>
    <row r="17" spans="1:7" ht="24.95" customHeight="1">
      <c r="A17" s="195" t="s">
        <v>96</v>
      </c>
      <c r="B17" s="345" t="s">
        <v>313</v>
      </c>
      <c r="C17" s="250">
        <v>134.11000000000001</v>
      </c>
      <c r="D17" s="250">
        <v>106.03</v>
      </c>
      <c r="E17" s="250">
        <v>117.11</v>
      </c>
      <c r="F17" s="250">
        <v>130.06</v>
      </c>
      <c r="G17" s="250"/>
    </row>
    <row r="18" spans="1:7" ht="33" customHeight="1">
      <c r="A18" s="195" t="s">
        <v>97</v>
      </c>
      <c r="B18" s="345" t="s">
        <v>314</v>
      </c>
      <c r="C18" s="250">
        <v>135.66</v>
      </c>
      <c r="D18" s="250">
        <v>106.64</v>
      </c>
      <c r="E18" s="250">
        <v>109.02</v>
      </c>
      <c r="F18" s="250">
        <v>114.67</v>
      </c>
      <c r="G18" s="250"/>
    </row>
    <row r="19" spans="1:7" ht="33" customHeight="1">
      <c r="A19" s="195" t="s">
        <v>98</v>
      </c>
      <c r="B19" s="345" t="s">
        <v>315</v>
      </c>
      <c r="C19" s="250">
        <v>119.44</v>
      </c>
      <c r="D19" s="250">
        <v>105.77</v>
      </c>
      <c r="E19" s="250">
        <v>125.22</v>
      </c>
      <c r="F19" s="250">
        <v>123.22</v>
      </c>
      <c r="G19" s="250"/>
    </row>
    <row r="20" spans="1:7" ht="32.25" customHeight="1">
      <c r="A20" s="195" t="s">
        <v>99</v>
      </c>
      <c r="B20" s="345" t="s">
        <v>316</v>
      </c>
      <c r="C20" s="250">
        <v>139.04</v>
      </c>
      <c r="D20" s="250">
        <v>100.93</v>
      </c>
      <c r="E20" s="250">
        <v>138.69999999999999</v>
      </c>
      <c r="F20" s="250">
        <v>117.84</v>
      </c>
      <c r="G20" s="250"/>
    </row>
    <row r="21" spans="1:7" ht="33" customHeight="1">
      <c r="A21" s="195" t="s">
        <v>100</v>
      </c>
      <c r="B21" s="345" t="s">
        <v>317</v>
      </c>
      <c r="C21" s="250">
        <v>111.13</v>
      </c>
      <c r="D21" s="250">
        <v>98.56</v>
      </c>
      <c r="E21" s="250">
        <v>104.34</v>
      </c>
      <c r="F21" s="250">
        <v>107.89</v>
      </c>
      <c r="G21" s="250"/>
    </row>
    <row r="22" spans="1:7" ht="33" customHeight="1">
      <c r="A22" s="195" t="s">
        <v>101</v>
      </c>
      <c r="B22" s="345" t="s">
        <v>318</v>
      </c>
      <c r="C22" s="250">
        <v>102</v>
      </c>
      <c r="D22" s="250">
        <v>101.62</v>
      </c>
      <c r="E22" s="250">
        <v>138.54</v>
      </c>
      <c r="F22" s="250">
        <v>117.76</v>
      </c>
      <c r="G22" s="250"/>
    </row>
    <row r="23" spans="1:7" ht="39.75" customHeight="1">
      <c r="A23" s="195" t="s">
        <v>102</v>
      </c>
      <c r="B23" s="345" t="s">
        <v>319</v>
      </c>
      <c r="C23" s="250">
        <v>109.95</v>
      </c>
      <c r="D23" s="250">
        <v>104.88</v>
      </c>
      <c r="E23" s="250">
        <v>123.18</v>
      </c>
      <c r="F23" s="250">
        <v>115.35</v>
      </c>
      <c r="G23" s="250"/>
    </row>
    <row r="24" spans="1:7" ht="33" customHeight="1">
      <c r="A24" s="195" t="s">
        <v>103</v>
      </c>
      <c r="B24" s="345" t="s">
        <v>320</v>
      </c>
      <c r="C24" s="250">
        <v>120.48</v>
      </c>
      <c r="D24" s="250">
        <v>94.96</v>
      </c>
      <c r="E24" s="250">
        <v>126.38</v>
      </c>
      <c r="F24" s="250">
        <v>118.92</v>
      </c>
      <c r="G24" s="250"/>
    </row>
    <row r="25" spans="1:7" ht="32.25" customHeight="1">
      <c r="A25" s="195" t="s">
        <v>104</v>
      </c>
      <c r="B25" s="345" t="s">
        <v>321</v>
      </c>
      <c r="C25" s="250">
        <v>104.2</v>
      </c>
      <c r="D25" s="250">
        <v>94.19</v>
      </c>
      <c r="E25" s="250">
        <v>143.6</v>
      </c>
      <c r="F25" s="250">
        <v>133.19</v>
      </c>
      <c r="G25" s="250"/>
    </row>
    <row r="26" spans="1:7" ht="24.95" customHeight="1">
      <c r="A26" s="195" t="s">
        <v>105</v>
      </c>
      <c r="B26" s="345" t="s">
        <v>322</v>
      </c>
      <c r="C26" s="250">
        <v>111.71</v>
      </c>
      <c r="D26" s="250">
        <v>103.92</v>
      </c>
      <c r="E26" s="250">
        <v>94.3</v>
      </c>
      <c r="F26" s="250">
        <v>100.37</v>
      </c>
      <c r="G26" s="250"/>
    </row>
    <row r="27" spans="1:7" ht="24.95" customHeight="1">
      <c r="A27" s="195" t="s">
        <v>106</v>
      </c>
      <c r="B27" s="345" t="s">
        <v>323</v>
      </c>
      <c r="C27" s="250">
        <v>128.85</v>
      </c>
      <c r="D27" s="250">
        <v>81.06</v>
      </c>
      <c r="E27" s="250">
        <v>100.23</v>
      </c>
      <c r="F27" s="250">
        <v>108.28</v>
      </c>
      <c r="G27" s="250"/>
    </row>
    <row r="28" spans="1:7" ht="24.95" customHeight="1">
      <c r="A28" s="195" t="s">
        <v>107</v>
      </c>
      <c r="B28" s="345" t="s">
        <v>324</v>
      </c>
      <c r="C28" s="250">
        <v>92.82</v>
      </c>
      <c r="D28" s="250">
        <v>127.02</v>
      </c>
      <c r="E28" s="250">
        <v>105.4</v>
      </c>
      <c r="F28" s="250">
        <v>114.31</v>
      </c>
      <c r="G28" s="250"/>
    </row>
    <row r="29" spans="1:7" ht="33" customHeight="1">
      <c r="A29" s="195" t="s">
        <v>108</v>
      </c>
      <c r="B29" s="345" t="s">
        <v>325</v>
      </c>
      <c r="C29" s="250">
        <v>131.97999999999999</v>
      </c>
      <c r="D29" s="250">
        <v>106.47</v>
      </c>
      <c r="E29" s="250">
        <v>150.79</v>
      </c>
      <c r="F29" s="250">
        <v>104.11</v>
      </c>
      <c r="G29" s="250"/>
    </row>
    <row r="30" spans="1:7" ht="49.5" customHeight="1">
      <c r="A30" s="195" t="s">
        <v>292</v>
      </c>
      <c r="B30" s="345" t="s">
        <v>326</v>
      </c>
      <c r="C30" s="250">
        <v>107.79</v>
      </c>
      <c r="D30" s="250">
        <v>50.91</v>
      </c>
      <c r="E30" s="250">
        <v>82.98</v>
      </c>
      <c r="F30" s="250">
        <v>106.76</v>
      </c>
      <c r="G30" s="250"/>
    </row>
    <row r="31" spans="1:7" ht="50.25" customHeight="1">
      <c r="A31" s="600" t="s">
        <v>109</v>
      </c>
      <c r="B31" s="344" t="s">
        <v>327</v>
      </c>
      <c r="C31" s="268">
        <v>111.7</v>
      </c>
      <c r="D31" s="268">
        <v>92.94</v>
      </c>
      <c r="E31" s="268">
        <v>112.12</v>
      </c>
      <c r="F31" s="268">
        <v>109.95</v>
      </c>
      <c r="G31" s="268"/>
    </row>
    <row r="32" spans="1:7" ht="33" customHeight="1">
      <c r="A32" s="195" t="s">
        <v>109</v>
      </c>
      <c r="B32" s="345" t="s">
        <v>328</v>
      </c>
      <c r="C32" s="250">
        <v>111.7</v>
      </c>
      <c r="D32" s="250">
        <v>92.94</v>
      </c>
      <c r="E32" s="250">
        <v>112.12</v>
      </c>
      <c r="F32" s="250">
        <v>109.95</v>
      </c>
      <c r="G32" s="250"/>
    </row>
    <row r="33" spans="1:7" ht="33.75" customHeight="1">
      <c r="A33" s="179" t="s">
        <v>110</v>
      </c>
      <c r="B33" s="344" t="s">
        <v>329</v>
      </c>
      <c r="C33" s="268">
        <v>91.75</v>
      </c>
      <c r="D33" s="268">
        <v>97.58</v>
      </c>
      <c r="E33" s="268">
        <v>85.42</v>
      </c>
      <c r="F33" s="268">
        <v>94.7</v>
      </c>
      <c r="G33" s="268"/>
    </row>
    <row r="34" spans="1:7" ht="33" customHeight="1">
      <c r="A34" s="249" t="s">
        <v>111</v>
      </c>
      <c r="B34" s="346" t="s">
        <v>330</v>
      </c>
      <c r="C34" s="250">
        <v>108.36</v>
      </c>
      <c r="D34" s="250">
        <v>97.94</v>
      </c>
      <c r="E34" s="250">
        <v>108.49</v>
      </c>
      <c r="F34" s="250">
        <v>105.1</v>
      </c>
      <c r="G34" s="250"/>
    </row>
    <row r="35" spans="1:7" ht="31.5">
      <c r="A35" s="195" t="s">
        <v>112</v>
      </c>
      <c r="B35" s="345" t="s">
        <v>331</v>
      </c>
      <c r="C35" s="250">
        <v>74.66</v>
      </c>
      <c r="D35" s="250">
        <v>97.03</v>
      </c>
      <c r="E35" s="250">
        <v>64.67</v>
      </c>
      <c r="F35" s="250">
        <v>85.29</v>
      </c>
      <c r="G35" s="250"/>
    </row>
    <row r="36" spans="1:7" ht="15.75">
      <c r="A36" s="35"/>
      <c r="B36" s="35"/>
      <c r="C36" s="35"/>
      <c r="D36" s="35"/>
      <c r="E36" s="35"/>
    </row>
  </sheetData>
  <mergeCells count="5">
    <mergeCell ref="F4:F5"/>
    <mergeCell ref="A4:A5"/>
    <mergeCell ref="B4:B5"/>
    <mergeCell ref="C4:C5"/>
    <mergeCell ref="D4:E4"/>
  </mergeCells>
  <pageMargins left="1.1811023622047245" right="0.78740157480314965" top="0.78740157480314965" bottom="0.78740157480314965" header="0" footer="0"/>
  <pageSetup paperSize="9" scale="77" firstPageNumber="19" fitToHeight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O44"/>
  <sheetViews>
    <sheetView workbookViewId="0">
      <selection activeCell="A4" sqref="A4:E37"/>
    </sheetView>
  </sheetViews>
  <sheetFormatPr defaultColWidth="12.875" defaultRowHeight="30" customHeight="1"/>
  <cols>
    <col min="1" max="1" width="48.5" style="35" customWidth="1"/>
    <col min="2" max="2" width="5.125" style="35" customWidth="1"/>
    <col min="3" max="3" width="16.5" style="35" customWidth="1"/>
    <col min="4" max="4" width="19.625" style="35" customWidth="1"/>
    <col min="5" max="5" width="12.875" style="35" customWidth="1"/>
    <col min="6" max="16384" width="12.875" style="35"/>
  </cols>
  <sheetData>
    <row r="1" spans="1:119" ht="30" customHeight="1">
      <c r="A1" s="829" t="s">
        <v>300</v>
      </c>
      <c r="B1" s="829"/>
      <c r="C1" s="829"/>
      <c r="D1" s="829"/>
      <c r="E1" s="830"/>
      <c r="F1" s="42"/>
      <c r="G1" s="42"/>
    </row>
    <row r="2" spans="1:119" ht="30" customHeight="1">
      <c r="A2" s="341"/>
      <c r="B2" s="341"/>
      <c r="C2" s="341"/>
      <c r="D2" s="341"/>
      <c r="E2" s="341"/>
      <c r="F2" s="42"/>
      <c r="G2" s="42"/>
    </row>
    <row r="3" spans="1:119" ht="30" customHeight="1">
      <c r="A3" s="36"/>
      <c r="B3" s="36"/>
      <c r="C3" s="36"/>
      <c r="E3" s="429" t="s">
        <v>396</v>
      </c>
    </row>
    <row r="4" spans="1:119" ht="30" customHeight="1">
      <c r="A4" s="832"/>
      <c r="B4" s="824" t="s">
        <v>302</v>
      </c>
      <c r="C4" s="37" t="s">
        <v>643</v>
      </c>
      <c r="D4" s="37" t="s">
        <v>543</v>
      </c>
      <c r="E4" s="37" t="s">
        <v>544</v>
      </c>
    </row>
    <row r="5" spans="1:119" ht="30" customHeight="1">
      <c r="A5" s="833"/>
      <c r="B5" s="831"/>
      <c r="C5" s="38" t="s">
        <v>301</v>
      </c>
      <c r="D5" s="38" t="s">
        <v>301</v>
      </c>
      <c r="E5" s="38" t="s">
        <v>301</v>
      </c>
    </row>
    <row r="6" spans="1:119" ht="30" customHeight="1">
      <c r="A6" s="833"/>
      <c r="B6" s="831"/>
      <c r="C6" s="38" t="s">
        <v>3</v>
      </c>
      <c r="D6" s="38" t="s">
        <v>3</v>
      </c>
      <c r="E6" s="38" t="s">
        <v>3</v>
      </c>
    </row>
    <row r="7" spans="1:119" ht="30" customHeight="1">
      <c r="A7" s="833"/>
      <c r="B7" s="825"/>
      <c r="C7" s="39" t="s">
        <v>33</v>
      </c>
      <c r="D7" s="39" t="s">
        <v>33</v>
      </c>
      <c r="E7" s="39" t="s">
        <v>33</v>
      </c>
    </row>
    <row r="8" spans="1:119" s="38" customFormat="1" ht="30" customHeight="1">
      <c r="A8" s="18" t="s">
        <v>194</v>
      </c>
      <c r="B8" s="18"/>
      <c r="C8" s="787">
        <v>106.67</v>
      </c>
      <c r="D8" s="268">
        <v>111.95</v>
      </c>
      <c r="E8" s="268">
        <v>117.91</v>
      </c>
    </row>
    <row r="9" spans="1:119" s="41" customFormat="1" ht="30" customHeight="1">
      <c r="A9" s="196" t="s">
        <v>0</v>
      </c>
      <c r="B9" s="344" t="s">
        <v>295</v>
      </c>
      <c r="C9" s="344">
        <v>106.02</v>
      </c>
      <c r="D9" s="686">
        <v>83.4</v>
      </c>
      <c r="E9" s="686">
        <v>54.12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</row>
    <row r="10" spans="1:119" ht="30" customHeight="1">
      <c r="A10" s="194" t="s">
        <v>87</v>
      </c>
      <c r="B10" s="345" t="s">
        <v>304</v>
      </c>
      <c r="C10" s="345">
        <v>106.02</v>
      </c>
      <c r="D10" s="687">
        <v>83.4</v>
      </c>
      <c r="E10" s="687">
        <v>54.12</v>
      </c>
    </row>
    <row r="11" spans="1:119" s="42" customFormat="1" ht="30" customHeight="1">
      <c r="A11" s="196" t="s">
        <v>88</v>
      </c>
      <c r="B11" s="344" t="s">
        <v>305</v>
      </c>
      <c r="C11" s="344">
        <v>106.78</v>
      </c>
      <c r="D11" s="686">
        <v>112.01</v>
      </c>
      <c r="E11" s="686">
        <v>118.15</v>
      </c>
    </row>
    <row r="12" spans="1:119" ht="30" customHeight="1">
      <c r="A12" s="195" t="s">
        <v>89</v>
      </c>
      <c r="B12" s="345" t="s">
        <v>306</v>
      </c>
      <c r="C12" s="345">
        <v>112.21</v>
      </c>
      <c r="D12" s="687">
        <v>125.55</v>
      </c>
      <c r="E12" s="687">
        <v>141.1</v>
      </c>
    </row>
    <row r="13" spans="1:119" s="42" customFormat="1" ht="30" customHeight="1">
      <c r="A13" s="195" t="s">
        <v>90</v>
      </c>
      <c r="B13" s="345" t="s">
        <v>307</v>
      </c>
      <c r="C13" s="345">
        <v>101.76</v>
      </c>
      <c r="D13" s="686">
        <v>107.06</v>
      </c>
      <c r="E13" s="686">
        <v>122.66</v>
      </c>
    </row>
    <row r="14" spans="1:119" ht="30" customHeight="1">
      <c r="A14" s="195" t="s">
        <v>91</v>
      </c>
      <c r="B14" s="345" t="s">
        <v>308</v>
      </c>
      <c r="C14" s="345">
        <v>107.84</v>
      </c>
      <c r="D14" s="687">
        <v>77.709999999999994</v>
      </c>
      <c r="E14" s="687">
        <v>109.09</v>
      </c>
    </row>
    <row r="15" spans="1:119" ht="30" customHeight="1">
      <c r="A15" s="195" t="s">
        <v>92</v>
      </c>
      <c r="B15" s="345" t="s">
        <v>309</v>
      </c>
      <c r="C15" s="345">
        <v>73.19</v>
      </c>
      <c r="D15" s="687">
        <v>108.05</v>
      </c>
      <c r="E15" s="687">
        <v>135.54</v>
      </c>
    </row>
    <row r="16" spans="1:119" ht="51.75" customHeight="1">
      <c r="A16" s="195" t="s">
        <v>93</v>
      </c>
      <c r="B16" s="345" t="s">
        <v>310</v>
      </c>
      <c r="C16" s="345">
        <v>127.66</v>
      </c>
      <c r="D16" s="687">
        <v>100.13</v>
      </c>
      <c r="E16" s="686">
        <v>98.61</v>
      </c>
    </row>
    <row r="17" spans="1:5" ht="30" customHeight="1">
      <c r="A17" s="195" t="s">
        <v>94</v>
      </c>
      <c r="B17" s="345" t="s">
        <v>311</v>
      </c>
      <c r="C17" s="345">
        <v>108.91</v>
      </c>
      <c r="D17" s="687">
        <v>112.87</v>
      </c>
      <c r="E17" s="687">
        <v>151.84</v>
      </c>
    </row>
    <row r="18" spans="1:5" ht="30" customHeight="1">
      <c r="A18" s="195" t="s">
        <v>95</v>
      </c>
      <c r="B18" s="345" t="s">
        <v>312</v>
      </c>
      <c r="C18" s="345">
        <v>115.44</v>
      </c>
      <c r="D18" s="687">
        <v>117.33</v>
      </c>
      <c r="E18" s="687">
        <v>100.9</v>
      </c>
    </row>
    <row r="19" spans="1:5" ht="30" customHeight="1">
      <c r="A19" s="195" t="s">
        <v>96</v>
      </c>
      <c r="B19" s="345" t="s">
        <v>313</v>
      </c>
      <c r="C19" s="345">
        <v>72.180000000000007</v>
      </c>
      <c r="D19" s="687">
        <v>139.22</v>
      </c>
      <c r="E19" s="687">
        <v>135.87</v>
      </c>
    </row>
    <row r="20" spans="1:5" ht="30" customHeight="1">
      <c r="A20" s="195" t="s">
        <v>97</v>
      </c>
      <c r="B20" s="345" t="s">
        <v>314</v>
      </c>
      <c r="C20" s="345">
        <v>142.97</v>
      </c>
      <c r="D20" s="687">
        <v>87.31</v>
      </c>
      <c r="E20" s="687">
        <v>114.45</v>
      </c>
    </row>
    <row r="21" spans="1:5" ht="30" customHeight="1">
      <c r="A21" s="195" t="s">
        <v>98</v>
      </c>
      <c r="B21" s="345" t="s">
        <v>315</v>
      </c>
      <c r="C21" s="345">
        <v>126.13</v>
      </c>
      <c r="D21" s="687">
        <v>127.49</v>
      </c>
      <c r="E21" s="687">
        <v>117.84</v>
      </c>
    </row>
    <row r="22" spans="1:5" ht="30" customHeight="1">
      <c r="A22" s="195" t="s">
        <v>99</v>
      </c>
      <c r="B22" s="345" t="s">
        <v>316</v>
      </c>
      <c r="C22" s="345">
        <v>103.96</v>
      </c>
      <c r="D22" s="687">
        <v>104.61</v>
      </c>
      <c r="E22" s="687">
        <v>142.24</v>
      </c>
    </row>
    <row r="23" spans="1:5" ht="30" customHeight="1">
      <c r="A23" s="195" t="s">
        <v>100</v>
      </c>
      <c r="B23" s="345" t="s">
        <v>317</v>
      </c>
      <c r="C23" s="345">
        <v>97.18</v>
      </c>
      <c r="D23" s="687">
        <v>112.64</v>
      </c>
      <c r="E23" s="687">
        <v>105.51</v>
      </c>
    </row>
    <row r="24" spans="1:5" ht="30" customHeight="1">
      <c r="A24" s="195" t="s">
        <v>101</v>
      </c>
      <c r="B24" s="345" t="s">
        <v>318</v>
      </c>
      <c r="C24" s="345">
        <v>122.16</v>
      </c>
      <c r="D24" s="687">
        <v>122.63</v>
      </c>
      <c r="E24" s="687">
        <v>109.01</v>
      </c>
    </row>
    <row r="25" spans="1:5" ht="30" customHeight="1">
      <c r="A25" s="195" t="s">
        <v>102</v>
      </c>
      <c r="B25" s="345" t="s">
        <v>319</v>
      </c>
      <c r="C25" s="345">
        <v>113.49</v>
      </c>
      <c r="D25" s="687">
        <v>116.04</v>
      </c>
      <c r="E25" s="687">
        <v>116.59</v>
      </c>
    </row>
    <row r="26" spans="1:5" ht="30" customHeight="1">
      <c r="A26" s="195" t="s">
        <v>103</v>
      </c>
      <c r="B26" s="345" t="s">
        <v>320</v>
      </c>
      <c r="C26" s="345">
        <v>111.25</v>
      </c>
      <c r="D26" s="687">
        <v>121.3</v>
      </c>
      <c r="E26" s="687">
        <v>120.78</v>
      </c>
    </row>
    <row r="27" spans="1:5" ht="30" customHeight="1">
      <c r="A27" s="195" t="s">
        <v>104</v>
      </c>
      <c r="B27" s="345" t="s">
        <v>321</v>
      </c>
      <c r="C27" s="345">
        <v>134.07</v>
      </c>
      <c r="D27" s="687">
        <v>132.33000000000001</v>
      </c>
      <c r="E27" s="687">
        <v>127.13</v>
      </c>
    </row>
    <row r="28" spans="1:5" ht="30" customHeight="1">
      <c r="A28" s="195" t="s">
        <v>105</v>
      </c>
      <c r="B28" s="345" t="s">
        <v>322</v>
      </c>
      <c r="C28" s="345">
        <v>79.77</v>
      </c>
      <c r="D28" s="687">
        <v>100.57</v>
      </c>
      <c r="E28" s="687">
        <v>111.07</v>
      </c>
    </row>
    <row r="29" spans="1:5" ht="30" customHeight="1">
      <c r="A29" s="195" t="s">
        <v>106</v>
      </c>
      <c r="B29" s="345" t="s">
        <v>323</v>
      </c>
      <c r="C29" s="345">
        <v>95.36</v>
      </c>
      <c r="D29" s="687">
        <v>106.14</v>
      </c>
      <c r="E29" s="687">
        <v>122.69</v>
      </c>
    </row>
    <row r="30" spans="1:5" ht="30" customHeight="1">
      <c r="A30" s="195" t="s">
        <v>107</v>
      </c>
      <c r="B30" s="345" t="s">
        <v>324</v>
      </c>
      <c r="C30" s="345">
        <v>153.44</v>
      </c>
      <c r="D30" s="687">
        <v>89.84</v>
      </c>
      <c r="E30" s="687">
        <v>106.03</v>
      </c>
    </row>
    <row r="31" spans="1:5" ht="30" customHeight="1">
      <c r="A31" s="195" t="s">
        <v>108</v>
      </c>
      <c r="B31" s="345" t="s">
        <v>325</v>
      </c>
      <c r="C31" s="345">
        <v>77.38</v>
      </c>
      <c r="D31" s="687">
        <v>95.76</v>
      </c>
      <c r="E31" s="687">
        <v>136.11000000000001</v>
      </c>
    </row>
    <row r="32" spans="1:5" ht="30" customHeight="1">
      <c r="A32" s="195" t="s">
        <v>292</v>
      </c>
      <c r="B32" s="345" t="s">
        <v>326</v>
      </c>
      <c r="C32" s="345">
        <v>174.34</v>
      </c>
      <c r="D32" s="687">
        <v>99.41</v>
      </c>
      <c r="E32" s="687">
        <v>81.36</v>
      </c>
    </row>
    <row r="33" spans="1:5" ht="44.25" customHeight="1">
      <c r="A33" s="196" t="s">
        <v>109</v>
      </c>
      <c r="B33" s="344" t="s">
        <v>327</v>
      </c>
      <c r="C33" s="344">
        <v>101.45</v>
      </c>
      <c r="D33" s="687">
        <v>114.06</v>
      </c>
      <c r="E33" s="687">
        <v>112.41</v>
      </c>
    </row>
    <row r="34" spans="1:5" ht="42.75" customHeight="1">
      <c r="A34" s="195" t="s">
        <v>109</v>
      </c>
      <c r="B34" s="345" t="s">
        <v>328</v>
      </c>
      <c r="C34" s="345">
        <v>101.45</v>
      </c>
      <c r="D34" s="687">
        <v>114.06</v>
      </c>
      <c r="E34" s="687">
        <v>112.41</v>
      </c>
    </row>
    <row r="35" spans="1:5" s="42" customFormat="1" ht="36.75" customHeight="1">
      <c r="A35" s="179" t="s">
        <v>110</v>
      </c>
      <c r="B35" s="344" t="s">
        <v>329</v>
      </c>
      <c r="C35" s="344">
        <v>91.99</v>
      </c>
      <c r="D35" s="686">
        <v>100.24</v>
      </c>
      <c r="E35" s="686">
        <v>88</v>
      </c>
    </row>
    <row r="36" spans="1:5" ht="30" customHeight="1">
      <c r="A36" s="249" t="s">
        <v>111</v>
      </c>
      <c r="B36" s="346" t="s">
        <v>330</v>
      </c>
      <c r="C36" s="346">
        <v>100.31</v>
      </c>
      <c r="D36" s="687">
        <v>105.33</v>
      </c>
      <c r="E36" s="687">
        <v>109.03</v>
      </c>
    </row>
    <row r="37" spans="1:5" s="42" customFormat="1" ht="30" customHeight="1">
      <c r="A37" s="195" t="s">
        <v>112</v>
      </c>
      <c r="B37" s="345" t="s">
        <v>331</v>
      </c>
      <c r="C37" s="345">
        <v>85.1</v>
      </c>
      <c r="D37" s="686">
        <v>95.4</v>
      </c>
      <c r="E37" s="686">
        <v>68.27</v>
      </c>
    </row>
    <row r="38" spans="1:5" ht="30" customHeight="1">
      <c r="A38" s="137"/>
      <c r="B38" s="137"/>
      <c r="C38" s="137"/>
    </row>
    <row r="39" spans="1:5" ht="30" customHeight="1">
      <c r="A39" s="179"/>
      <c r="B39" s="179"/>
      <c r="C39" s="179"/>
      <c r="D39" s="171"/>
      <c r="E39" s="171"/>
    </row>
    <row r="40" spans="1:5" ht="30" customHeight="1">
      <c r="A40" s="179"/>
      <c r="B40" s="179"/>
      <c r="C40" s="179"/>
      <c r="D40" s="171"/>
      <c r="E40" s="171"/>
    </row>
    <row r="41" spans="1:5" ht="30" customHeight="1">
      <c r="A41" s="137"/>
      <c r="B41" s="137"/>
      <c r="C41" s="137"/>
      <c r="D41" s="172"/>
      <c r="E41" s="172"/>
    </row>
    <row r="42" spans="1:5" ht="30" customHeight="1">
      <c r="A42" s="137"/>
      <c r="B42" s="137"/>
      <c r="C42" s="137"/>
      <c r="D42" s="172"/>
      <c r="E42" s="172"/>
    </row>
    <row r="43" spans="1:5" ht="30" customHeight="1">
      <c r="A43" s="137"/>
      <c r="B43" s="137"/>
      <c r="C43" s="137"/>
      <c r="D43" s="172"/>
      <c r="E43" s="172"/>
    </row>
    <row r="44" spans="1:5" ht="30" customHeight="1">
      <c r="A44" s="137"/>
      <c r="B44" s="137"/>
      <c r="C44" s="137"/>
      <c r="D44" s="172"/>
      <c r="E44" s="172"/>
    </row>
  </sheetData>
  <mergeCells count="3">
    <mergeCell ref="A1:E1"/>
    <mergeCell ref="B4:B7"/>
    <mergeCell ref="A4:A7"/>
  </mergeCells>
  <pageMargins left="1.1811023622047245" right="0.78740157480314965" top="0.78740157480314965" bottom="0.78740157480314965" header="0" footer="0"/>
  <pageSetup paperSize="9" scale="75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5</vt:i4>
      </vt:variant>
    </vt:vector>
  </HeadingPairs>
  <TitlesOfParts>
    <vt:vector size="39" baseType="lpstr">
      <vt:lpstr>Mục lục</vt:lpstr>
      <vt:lpstr>Tổng quan</vt:lpstr>
      <vt:lpstr>1.GRDP</vt:lpstr>
      <vt:lpstr>2.Nong nghiep</vt:lpstr>
      <vt:lpstr>3. SP chan nuoi</vt:lpstr>
      <vt:lpstr>4.Lam nghiep</vt:lpstr>
      <vt:lpstr>5.Thủy sản</vt:lpstr>
      <vt:lpstr>6.IIPthang</vt:lpstr>
      <vt:lpstr>7.IIPquy</vt:lpstr>
      <vt:lpstr>8.SPCNthang</vt:lpstr>
      <vt:lpstr>9.SPCNquy</vt:lpstr>
      <vt:lpstr>10.ton kho</vt:lpstr>
      <vt:lpstr>11.tieu thu</vt:lpstr>
      <vt:lpstr>12.Doanh nghiep</vt:lpstr>
      <vt:lpstr>13.Tong muc</vt:lpstr>
      <vt:lpstr>14. Tong muc quy</vt:lpstr>
      <vt:lpstr>15.DTBLthang</vt:lpstr>
      <vt:lpstr>16.DTBL quy</vt:lpstr>
      <vt:lpstr>17.DT van tai</vt:lpstr>
      <vt:lpstr>18. DT Vtai quy</vt:lpstr>
      <vt:lpstr>19.Vantaithang</vt:lpstr>
      <vt:lpstr>20.Vantaiquy</vt:lpstr>
      <vt:lpstr>21. Nhapkhau</vt:lpstr>
      <vt:lpstr>22.Xuatkhau</vt:lpstr>
      <vt:lpstr>23.Thu NSNN</vt:lpstr>
      <vt:lpstr>24.Chi NSNN</vt:lpstr>
      <vt:lpstr>25.NHNN</vt:lpstr>
      <vt:lpstr>26.Thu hut dau tu</vt:lpstr>
      <vt:lpstr>27.VĐTTXH</vt:lpstr>
      <vt:lpstr>28.VonNSNNthang</vt:lpstr>
      <vt:lpstr>29.VonNSNNquy</vt:lpstr>
      <vt:lpstr>30.CPI</vt:lpstr>
      <vt:lpstr>31. CSG NN-CN</vt:lpstr>
      <vt:lpstr>32.XHMT</vt:lpstr>
      <vt:lpstr>'10.ton kho'!Print_Area</vt:lpstr>
      <vt:lpstr>'11.tieu thu'!Print_Area</vt:lpstr>
      <vt:lpstr>'2.Nong nghiep'!Print_Area</vt:lpstr>
      <vt:lpstr>'Tổng quan'!Print_Area</vt:lpstr>
      <vt:lpstr>'7.IIPquy'!Print_Titles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Nguyễn Thị Thu Thảo</cp:lastModifiedBy>
  <cp:lastPrinted>2024-10-02T10:24:22Z</cp:lastPrinted>
  <dcterms:created xsi:type="dcterms:W3CDTF">2018-08-01T13:07:17Z</dcterms:created>
  <dcterms:modified xsi:type="dcterms:W3CDTF">2024-10-04T01:32:19Z</dcterms:modified>
</cp:coreProperties>
</file>