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4\1.Tổng hợp\Báo cáo KTXH\Thang 2\"/>
    </mc:Choice>
  </mc:AlternateContent>
  <xr:revisionPtr revIDLastSave="0" documentId="13_ncr:1_{A141E3A9-8336-48AA-9220-C8AA54DBC171}" xr6:coauthVersionLast="47" xr6:coauthVersionMax="47" xr10:uidLastSave="{00000000-0000-0000-0000-000000000000}"/>
  <bookViews>
    <workbookView xWindow="-120" yWindow="-120" windowWidth="29040" windowHeight="15840" tabRatio="799" firstSheet="4" activeTab="14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VT thang" sheetId="58" r:id="rId9"/>
    <sheet name="10.DTVT thang" sheetId="57" r:id="rId10"/>
    <sheet name="11.CPI" sheetId="26" r:id="rId11"/>
    <sheet name="12. Nhapkhau" sheetId="65" r:id="rId12"/>
    <sheet name="13.Xuatkhau" sheetId="66" r:id="rId13"/>
    <sheet name="14.Thu NSNN" sheetId="59" r:id="rId14"/>
    <sheet name="15.Chi NSNN" sheetId="60" r:id="rId15"/>
    <sheet name="16.NHNN" sheetId="64" r:id="rId16"/>
    <sheet name="17.XHMT" sheetId="39" r:id="rId17"/>
  </sheets>
  <externalReferences>
    <externalReference r:id="rId18"/>
  </externalReference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'11.CPI'!$J$9:$K$24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10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10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59" l="1"/>
  <c r="D17" i="60"/>
  <c r="B4" i="65"/>
  <c r="E8" i="4"/>
  <c r="E9" i="4"/>
  <c r="E10" i="4"/>
  <c r="E11" i="4"/>
  <c r="E12" i="4"/>
  <c r="E13" i="4"/>
  <c r="E14" i="4"/>
  <c r="E18" i="4"/>
  <c r="E19" i="4"/>
  <c r="E21" i="4"/>
  <c r="E26" i="4"/>
  <c r="E30" i="4"/>
  <c r="E32" i="4"/>
  <c r="E37" i="4"/>
  <c r="E41" i="4"/>
  <c r="E42" i="4"/>
  <c r="E43" i="4"/>
  <c r="E45" i="4"/>
  <c r="E47" i="4"/>
  <c r="C21" i="63"/>
  <c r="D21" i="63"/>
  <c r="E21" i="63"/>
  <c r="C22" i="63"/>
  <c r="D22" i="63"/>
  <c r="E22" i="63"/>
  <c r="C23" i="63"/>
  <c r="D23" i="63"/>
  <c r="E23" i="63"/>
  <c r="C24" i="63"/>
  <c r="D24" i="63"/>
  <c r="E24" i="63"/>
  <c r="D20" i="63"/>
  <c r="E20" i="63"/>
  <c r="C20" i="63"/>
  <c r="D44" i="4"/>
  <c r="C44" i="4"/>
  <c r="D40" i="4"/>
  <c r="E40" i="4" s="1"/>
  <c r="C40" i="4"/>
  <c r="D38" i="4"/>
  <c r="E38" i="4" s="1"/>
  <c r="C38" i="4"/>
  <c r="D37" i="4"/>
  <c r="C37" i="4"/>
  <c r="D36" i="4"/>
  <c r="E36" i="4" s="1"/>
  <c r="C36" i="4"/>
  <c r="D34" i="4"/>
  <c r="E34" i="4" s="1"/>
  <c r="C34" i="4"/>
  <c r="D33" i="4"/>
  <c r="E33" i="4" s="1"/>
  <c r="C33" i="4"/>
  <c r="D32" i="4"/>
  <c r="C32" i="4"/>
  <c r="D30" i="4"/>
  <c r="C30" i="4"/>
  <c r="D29" i="4"/>
  <c r="E29" i="4" s="1"/>
  <c r="C29" i="4"/>
  <c r="D28" i="4"/>
  <c r="E28" i="4" s="1"/>
  <c r="C28" i="4"/>
  <c r="D26" i="4"/>
  <c r="C26" i="4"/>
  <c r="D25" i="4"/>
  <c r="E25" i="4" s="1"/>
  <c r="C25" i="4"/>
  <c r="D23" i="4"/>
  <c r="E23" i="4" s="1"/>
  <c r="C23" i="4"/>
  <c r="D22" i="4"/>
  <c r="E22" i="4" s="1"/>
  <c r="C22" i="4"/>
  <c r="D21" i="4"/>
  <c r="C21" i="4"/>
  <c r="D19" i="4"/>
  <c r="C19" i="4"/>
  <c r="D7" i="4"/>
  <c r="E7" i="4" s="1"/>
  <c r="C7" i="4"/>
  <c r="C39" i="4" l="1"/>
  <c r="C19" i="63"/>
  <c r="E19" i="63"/>
  <c r="D16" i="4"/>
  <c r="E16" i="4" s="1"/>
  <c r="C16" i="4"/>
  <c r="E44" i="4"/>
  <c r="D39" i="4"/>
  <c r="D19" i="63"/>
  <c r="E39" i="4" l="1"/>
  <c r="D18" i="59"/>
  <c r="D8" i="59"/>
  <c r="D7" i="59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5" i="64"/>
  <c r="D7" i="60" l="1"/>
  <c r="D5" i="59"/>
  <c r="D6" i="59"/>
  <c r="D9" i="59"/>
  <c r="D10" i="59"/>
  <c r="D11" i="59"/>
  <c r="D12" i="59"/>
  <c r="D13" i="59"/>
  <c r="D14" i="59"/>
  <c r="D15" i="59"/>
  <c r="D16" i="59"/>
  <c r="D21" i="59"/>
  <c r="D22" i="59"/>
  <c r="D23" i="59"/>
  <c r="D25" i="59"/>
  <c r="D6" i="60"/>
  <c r="D8" i="60"/>
  <c r="D9" i="60"/>
  <c r="D10" i="60"/>
  <c r="D11" i="60"/>
  <c r="D12" i="60"/>
  <c r="D13" i="60"/>
  <c r="D14" i="60"/>
  <c r="D15" i="60"/>
  <c r="D16" i="60"/>
  <c r="D18" i="60"/>
  <c r="D19" i="60"/>
  <c r="D20" i="60"/>
  <c r="D22" i="60"/>
  <c r="D5" i="60"/>
</calcChain>
</file>

<file path=xl/sharedStrings.xml><?xml version="1.0" encoding="utf-8"?>
<sst xmlns="http://schemas.openxmlformats.org/spreadsheetml/2006/main" count="591" uniqueCount="406">
  <si>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</si>
  <si>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</si>
  <si>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</si>
  <si>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</si>
  <si>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</si>
  <si>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</si>
  <si>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</si>
  <si>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</si>
  <si>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</si>
  <si>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</si>
  <si>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</si>
  <si>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</si>
  <si>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</si>
  <si>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</si>
  <si>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</si>
  <si>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</si>
  <si>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</si>
  <si>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</si>
  <si>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</si>
  <si>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</si>
  <si>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</si>
  <si>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</si>
  <si>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</si>
  <si>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</si>
  <si>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</si>
  <si>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</si>
  <si>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</si>
  <si>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</si>
  <si>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</si>
  <si>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</si>
  <si>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</si>
  <si>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</si>
  <si>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</si>
  <si>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</si>
  <si>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</si>
  <si>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</si>
  <si>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</si>
  <si>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</si>
  <si>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</si>
  <si>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</si>
  <si>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</si>
  <si>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</si>
  <si>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</si>
  <si>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</si>
  <si>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</si>
  <si>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</si>
  <si>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</si>
  <si>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</si>
  <si>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</si>
  <si>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</si>
  <si>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</si>
  <si>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</si>
  <si>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</si>
  <si>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</si>
  <si>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</si>
  <si>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</si>
  <si>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</si>
  <si>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</si>
  <si>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</si>
  <si>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</si>
  <si>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</si>
  <si>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</si>
  <si>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</si>
  <si>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</si>
  <si>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</si>
  <si>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</si>
  <si>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</si>
  <si>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</si>
  <si>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Thức ăn cho gia súc</t>
  </si>
  <si>
    <t>2. Quần áo các loại</t>
  </si>
  <si>
    <t>1. Vốn ngân sách nhà nước cấp tỉnh</t>
  </si>
  <si>
    <t>2. Vốn ngân sách nhà nước cấp huyện</t>
  </si>
  <si>
    <t>3. Vốn ngân sách nhà nước cấp xã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</si>
  <si>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</si>
  <si>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</si>
  <si>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</si>
  <si>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</si>
  <si>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</si>
  <si>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</si>
  <si>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</si>
  <si>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</si>
  <si>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</si>
  <si>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</si>
  <si>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</si>
  <si>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</si>
  <si>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</si>
  <si>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</si>
  <si>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</si>
  <si>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</si>
  <si>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</si>
  <si>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</si>
  <si>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</si>
  <si>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</si>
  <si>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</si>
  <si>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</si>
  <si>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</si>
  <si>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</si>
  <si>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</si>
  <si>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</si>
  <si>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</si>
  <si>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</si>
  <si>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Chỉ số giá bình quân kỳ báo cáo so với cùng kỳ năm trước</t>
  </si>
  <si>
    <t>4. Gạch dùng để ốp lát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</si>
  <si>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</si>
  <si>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</si>
  <si>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</si>
  <si>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</si>
  <si>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</si>
  <si>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</si>
  <si>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</si>
  <si>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</si>
  <si>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</si>
  <si>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</si>
  <si>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</si>
  <si>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</si>
  <si>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</si>
  <si>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</si>
  <si>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</si>
  <si>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</si>
  <si>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</si>
  <si>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</si>
  <si>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</si>
  <si>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</si>
  <si>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</si>
  <si>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</si>
  <si>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</si>
  <si>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</si>
  <si>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</si>
  <si>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</si>
  <si>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</si>
  <si>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</si>
  <si>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</si>
  <si>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</si>
  <si>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</si>
  <si>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</si>
  <si>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</si>
  <si>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</si>
  <si>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</si>
  <si>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</si>
  <si>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</si>
  <si>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</si>
  <si>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</si>
  <si>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</si>
  <si>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</si>
  <si>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</si>
  <si>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</si>
  <si>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</si>
  <si>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</si>
  <si>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</si>
  <si>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</si>
  <si>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</si>
  <si>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</si>
  <si>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</si>
  <si>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</si>
  <si>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</si>
  <si>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</si>
  <si>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</si>
  <si>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</si>
  <si>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</si>
  <si>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</si>
  <si>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</si>
  <si>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</si>
  <si>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</si>
  <si>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</si>
  <si>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</si>
  <si>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</si>
  <si>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</si>
  <si>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</si>
  <si>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</si>
  <si>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</si>
  <si>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</si>
  <si>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</si>
  <si>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</si>
  <si>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</si>
  <si>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</si>
  <si>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</si>
  <si>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</si>
  <si>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</si>
  <si>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</si>
  <si>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</si>
  <si>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</si>
  <si>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</si>
  <si>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</si>
  <si>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</si>
  <si>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</si>
  <si>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</si>
  <si>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</si>
  <si>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</si>
  <si>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</si>
  <si>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</si>
  <si>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</si>
  <si>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</si>
  <si>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</si>
  <si>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</si>
  <si>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</si>
  <si>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</si>
  <si>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</si>
  <si>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</si>
  <si>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</si>
  <si>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</si>
  <si>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</si>
  <si>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</si>
  <si>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</si>
  <si>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</si>
  <si>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</si>
  <si>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</si>
  <si>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</si>
  <si>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</si>
  <si>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</si>
  <si>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</si>
  <si>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</si>
  <si>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</si>
  <si>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</si>
  <si>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</si>
  <si>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</si>
  <si>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Du lịch lữ hành</t>
  </si>
  <si>
    <t>Cơ cấu (%)</t>
  </si>
  <si>
    <t xml:space="preserve">năm </t>
  </si>
  <si>
    <t xml:space="preserve">8. DOANH THU BÁN LẺ HÀNG HÓA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</si>
  <si>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</si>
  <si>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</si>
  <si>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</si>
  <si>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</si>
  <si>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</si>
  <si>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</si>
  <si>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</si>
  <si>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</si>
  <si>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</si>
  <si>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</si>
  <si>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</si>
  <si>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</si>
  <si>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</si>
  <si>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</si>
  <si>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</si>
  <si>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</si>
  <si>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</si>
  <si>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</si>
  <si>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</si>
  <si>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</si>
  <si>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</si>
  <si>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</si>
  <si>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</si>
  <si>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</si>
  <si>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</si>
  <si>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</si>
  <si>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</si>
  <si>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</si>
  <si>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</si>
  <si>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</si>
  <si>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</si>
  <si>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</si>
  <si>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t>Sửa chữa, bảo dưỡng và lắp đặt máy móc và thiết bị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</si>
  <si>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</si>
  <si>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</si>
  <si>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</si>
  <si>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</si>
  <si>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</si>
  <si>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</si>
  <si>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/>
  </si>
  <si>
    <t>Dịch vụ ăn uống</t>
  </si>
  <si>
    <t>Dịch vụ lưu trú</t>
  </si>
  <si>
    <t>9. VẬN TẢI HÀNH KHÁCH VÀ HÀNG HOÁ</t>
  </si>
  <si>
    <t>10. DOANH THU VẬN TẢI, KHO BÃI VÀ DỊCH VỤ HỖ TRỢ VẬN TẢI</t>
  </si>
  <si>
    <t xml:space="preserve">11. CHỈ SỐ GIÁ TIÊU DÙNG, CHỈ SỐ GIÁ VÀNG, CHỈ SỐ GIÁ ĐÔ LA MỸ </t>
  </si>
  <si>
    <t>STT</t>
  </si>
  <si>
    <t>Chỉ tiêu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</si>
  <si>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</si>
  <si>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</si>
  <si>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</si>
  <si>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</si>
  <si>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</si>
  <si>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</si>
  <si>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</si>
  <si>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</si>
  <si>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</si>
  <si>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</si>
  <si>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</si>
  <si>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</si>
  <si>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</si>
  <si>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</si>
  <si>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</si>
  <si>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</si>
  <si>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</si>
  <si>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</si>
  <si>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</si>
  <si>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</si>
  <si>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</si>
  <si>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</si>
  <si>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</si>
  <si>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>Tỷ lệ nợ xấu (%)</t>
  </si>
  <si>
    <t>Tỷ đồng, %</t>
  </si>
  <si>
    <t>Ghi chú: Số liệu được tính tại thời điểm cuối tháng.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</si>
  <si>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</si>
  <si>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</si>
  <si>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</si>
  <si>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</si>
  <si>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</si>
  <si>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</si>
  <si>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</si>
  <si>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</si>
  <si>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</si>
  <si>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</si>
  <si>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</si>
  <si>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</si>
  <si>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</si>
  <si>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</si>
  <si>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16. HOẠT ĐỘNG NGÂN HÀNG</t>
  </si>
  <si>
    <t>17. TRẬT TỰ, AN TOÀN XÃ HỘI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</si>
  <si>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</si>
  <si>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</si>
  <si>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</si>
  <si>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</si>
  <si>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</si>
  <si>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</si>
  <si>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</si>
  <si>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</si>
  <si>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</si>
  <si>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 xml:space="preserve"> I. Tiến độ gieo trồng vụ xuân năm 2023-2024 (đến ngày 15/02/2024)</t>
  </si>
  <si>
    <t>- Lúa</t>
  </si>
  <si>
    <t>II. Chăn nuôi (ước tính đến 29/02/2024)</t>
  </si>
  <si>
    <t>III. Lâm nghiệp (Ước tính đến 29/02/2024)</t>
  </si>
  <si>
    <t>III. Tổng sản lượng thủy sản (ước tính đến 29/02/2024)</t>
  </si>
  <si>
    <t>Tháng 01 năm 2024 so với cùng kỳ năm trước</t>
  </si>
  <si>
    <t>Tháng 02 năm 2024 so với tháng 01 năm 2024</t>
  </si>
  <si>
    <t xml:space="preserve">Tháng 02 năm 2024 với cùng kỳ năm trước </t>
  </si>
  <si>
    <t>02 tháng năm 2024 so với cùng kỳ</t>
  </si>
  <si>
    <t>Thực hiện tháng 01 năm 2024</t>
  </si>
  <si>
    <t>Ước tính tháng 02 năm 2024</t>
  </si>
  <si>
    <t>Ước tính
02 tháng năm 2024</t>
  </si>
  <si>
    <t>Tháng 02 năm 2024 so với
cùng kỳ năm trước (%)</t>
  </si>
  <si>
    <t>Thực hiện
tháng 01
năm
2024</t>
  </si>
  <si>
    <t>Ước tính 
tháng 02
năm
2024</t>
  </si>
  <si>
    <t>Ước tính 
02 tháng
năm
2024</t>
  </si>
  <si>
    <t>Tháng 02 năm 2024 so với cùng kỳ
năm trước</t>
  </si>
  <si>
    <t>02 tháng đầu năm 2024 so với kế hoạch năm 2024 (%)</t>
  </si>
  <si>
    <t>02 tháng năm 2024 so với cùng kỳ
năm trước</t>
  </si>
  <si>
    <t>5. THU HÚT ĐẦU TƯ TRỰC TIẾP ĐƯỢC CẤP PHÉP ĐẾN NGÀY 15/02/2024</t>
  </si>
  <si>
    <t>Số liệu thu hút đầu tư trực tiếp lấy từ nguồn số liệu Sở Kế hoạch và Đầu tư tỉnh Vĩnh Phúc đến ngày 15/02/2024.</t>
  </si>
  <si>
    <t>Số liệu tình hình đăng ký doanh nghiệp lấy từ nguồn số liệu Sở Kế hoạch và Đầu tư tỉnh Vĩnh Phúc đến ngày 15/02/2024.</t>
  </si>
  <si>
    <t>6. TÌNH HÌNH ĐĂNG KÝ DOANH NGHIỆP ĐẾN NGÀY 15/02/2024</t>
  </si>
  <si>
    <t xml:space="preserve">Đến 15/02/2024 </t>
  </si>
  <si>
    <t>Đến 15/02/2024 so với cùng kỳ năm trước (%)</t>
  </si>
  <si>
    <t xml:space="preserve">Lũy kế </t>
  </si>
  <si>
    <t>Tháng 02</t>
  </si>
  <si>
    <t>02 tháng</t>
  </si>
  <si>
    <t>tháng 01</t>
  </si>
  <si>
    <t>tháng 02</t>
  </si>
  <si>
    <t xml:space="preserve">02 tháng </t>
  </si>
  <si>
    <t>năm 2024</t>
  </si>
  <si>
    <t>Lũy kế 02 tháng năm 2024</t>
  </si>
  <si>
    <t>Lương thực, thực phẩm</t>
  </si>
  <si>
    <t>Hàng may mặc</t>
  </si>
  <si>
    <t>Đồ dùng, dụng cụ, trang thiết bị gia đình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</si>
  <si>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</si>
  <si>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</si>
  <si>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</si>
  <si>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</si>
  <si>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</si>
  <si>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</si>
  <si>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</si>
  <si>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</si>
  <si>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Doanh thu dịch vụ sửa chữa xe có động cơ, mô tô, xe máy và xe có động cơ</t>
  </si>
  <si>
    <t>4. Bưu chính chuyển phát</t>
  </si>
  <si>
    <t>Tháng 02 năm 2024 so với</t>
  </si>
  <si>
    <t>Tháng 02 năm 2023</t>
  </si>
  <si>
    <t>Tháng 01 năm 2024</t>
  </si>
  <si>
    <r>
      <t xml:space="preserve">Cộng dồn từ đầu năm đến tháng báo cáo 
</t>
    </r>
    <r>
      <rPr>
        <sz val="12"/>
        <color theme="1"/>
        <rFont val="Times New Roman"/>
        <family val="1"/>
      </rPr>
      <t>(từ 16/12/2023 - 15/02/2024)</t>
    </r>
  </si>
  <si>
    <t>Cộng dồn từ đầu năm đến tháng báo cáo so với cùng kỳ năm trước (%)</t>
  </si>
  <si>
    <t>Máy vi tính, hàng điện tử và linh kiện</t>
  </si>
  <si>
    <t>Điện thoại và linh kiện</t>
  </si>
  <si>
    <t>12. NHẬP KHẨU HÀNG HÓA ĐẾN NGÀY 15/02/2024</t>
  </si>
  <si>
    <t>Số liệu nhập khẩu hàng hóa lấy từ nguồn số liệu của Chi cục Hải quan Vĩnh Phúc, tính đến ngày 15/02/2024.</t>
  </si>
  <si>
    <t>13. XUẤT KHẨU HÀNG HÓA ĐẾN NGÀY 15/02/2024</t>
  </si>
  <si>
    <t>Số liệu xuất khẩu hàng hóa lấy từ nguồn số liệu của Chi cục Hải quan Vĩnh Phúc, tính đến ngày 15/02/2024.</t>
  </si>
  <si>
    <t>14. THU NGÂN SÁCH NHÀ NƯỚC TRÊN ĐỊA BÀN ĐẾN NGÀY 15/02/2024</t>
  </si>
  <si>
    <t>Đến 15/02/2024</t>
  </si>
  <si>
    <t>Đến 15/02/2023</t>
  </si>
  <si>
    <t>Đến 15/02/2024 so với cùng kỳ năm trước</t>
  </si>
  <si>
    <t>Số liệu thu, chi ngân sách lấy từ nguồn số liệu của Kho bạc nhà nước tỉnh Vĩnh Phúc, tính đến ngày 15/02/2024.</t>
  </si>
  <si>
    <t>15. CHI NGÂN SÁCH NHÀ NƯỚC TRÊN ĐỊA BÀN ĐẾN NGÀY 15/02/2024</t>
  </si>
  <si>
    <t>Thực hiện tại thời điểm 31/12/2023</t>
  </si>
  <si>
    <t>Ước tính tháng 02 năm 2024 so với cuối năm 2023</t>
  </si>
  <si>
    <t>126.220</t>
  </si>
  <si>
    <t>115.284</t>
  </si>
  <si>
    <t>10.936</t>
  </si>
  <si>
    <t>79.068</t>
  </si>
  <si>
    <t>47.152</t>
  </si>
  <si>
    <t>42.318</t>
  </si>
  <si>
    <t>83.902</t>
  </si>
  <si>
    <t>128.162</t>
  </si>
  <si>
    <t>128.161</t>
  </si>
  <si>
    <t>125.709</t>
  </si>
  <si>
    <t>2.452</t>
  </si>
  <si>
    <t>92.843</t>
  </si>
  <si>
    <t>21.464</t>
  </si>
  <si>
    <t>13.854</t>
  </si>
  <si>
    <t>760</t>
  </si>
  <si>
    <t>48.226</t>
  </si>
  <si>
    <t>4.006</t>
  </si>
  <si>
    <t>74.916</t>
  </si>
  <si>
    <t>253</t>
  </si>
  <si>
    <t>0,68</t>
  </si>
  <si>
    <t>Cộng dồn 
02 tháng
đầu năm 2024</t>
  </si>
  <si>
    <t>Sơ bộ tháng 02 năm 2024</t>
  </si>
  <si>
    <t>Tăng giảm lũy kế 02 tháng đầu năm 2024 so với cùng kỳ năm trước</t>
  </si>
  <si>
    <t>Tháng 12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</si>
</sst>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  <numFmt numFmtId="203" formatCode="#,##0.000_);\(#,##0.000\)"/>
    <numFmt numFmtId="204" formatCode="#,##0.0000"/>
  </numFmts>
  <fonts count="11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46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31" fillId="0" borderId="0" xfId="2325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0" fillId="0" borderId="0" xfId="0" applyNumberFormat="1" applyFont="1" applyAlignment="1">
      <alignment horizontal="right" wrapText="1" indent="1"/>
    </xf>
    <xf numFmtId="0" fontId="94" fillId="0" borderId="0" xfId="4275" applyFont="1"/>
    <xf numFmtId="0" fontId="103" fillId="0" borderId="0" xfId="4275" applyFont="1"/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2" fontId="31" fillId="0" borderId="0" xfId="2670" applyNumberFormat="1" applyFont="1" applyAlignment="1">
      <alignment vertical="center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0" fontId="90" fillId="0" borderId="0" xfId="2409" applyFont="1"/>
    <xf numFmtId="2" fontId="69" fillId="0" borderId="0" xfId="0" applyNumberFormat="1" applyFont="1" applyAlignment="1">
      <alignment horizontal="center" vertical="center" wrapText="1"/>
    </xf>
    <xf numFmtId="43" fontId="69" fillId="0" borderId="0" xfId="4274" applyFont="1" applyFill="1" applyBorder="1" applyAlignment="1">
      <alignment horizontal="right"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102" fillId="0" borderId="0" xfId="2409" applyFont="1"/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103" fillId="0" borderId="1" xfId="4274" applyNumberFormat="1" applyFont="1" applyBorder="1" applyAlignment="1">
      <alignment horizontal="center" vertical="center" wrapText="1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43" fontId="31" fillId="0" borderId="0" xfId="4274" applyFont="1" applyBorder="1"/>
    <xf numFmtId="4" fontId="103" fillId="0" borderId="0" xfId="0" applyNumberFormat="1" applyFont="1"/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0" fillId="0" borderId="0" xfId="4274" applyFont="1" applyFill="1" applyAlignment="1">
      <alignment horizontal="right" indent="2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4" fontId="69" fillId="0" borderId="0" xfId="4274" applyNumberFormat="1" applyFont="1" applyFill="1" applyBorder="1" applyAlignment="1">
      <alignment horizontal="right"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" fontId="31" fillId="0" borderId="0" xfId="2664" applyNumberFormat="1" applyFont="1"/>
    <xf numFmtId="0" fontId="115" fillId="0" borderId="0" xfId="0" applyFont="1"/>
    <xf numFmtId="0" fontId="116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0" fontId="117" fillId="0" borderId="0" xfId="0" applyFont="1" applyAlignment="1">
      <alignment horizontal="center"/>
    </xf>
    <xf numFmtId="0" fontId="117" fillId="0" borderId="0" xfId="0" applyFont="1"/>
    <xf numFmtId="0" fontId="103" fillId="0" borderId="0" xfId="0" quotePrefix="1" applyFont="1"/>
    <xf numFmtId="0" fontId="94" fillId="0" borderId="0" xfId="0" quotePrefix="1" applyFont="1"/>
    <xf numFmtId="0" fontId="108" fillId="0" borderId="0" xfId="0" applyFont="1" applyAlignment="1">
      <alignment horizontal="left"/>
    </xf>
    <xf numFmtId="3" fontId="94" fillId="0" borderId="16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center"/>
    </xf>
    <xf numFmtId="3" fontId="103" fillId="0" borderId="0" xfId="0" applyNumberFormat="1" applyFont="1" applyAlignment="1">
      <alignment horizontal="center"/>
    </xf>
    <xf numFmtId="3" fontId="103" fillId="0" borderId="0" xfId="0" quotePrefix="1" applyNumberFormat="1" applyFont="1" applyAlignment="1">
      <alignment horizontal="center"/>
    </xf>
    <xf numFmtId="3" fontId="94" fillId="0" borderId="0" xfId="0" applyNumberFormat="1" applyFont="1" applyAlignment="1">
      <alignment horizontal="center"/>
    </xf>
    <xf numFmtId="3" fontId="94" fillId="0" borderId="0" xfId="0" quotePrefix="1" applyNumberFormat="1" applyFont="1" applyAlignment="1">
      <alignment horizontal="center"/>
    </xf>
    <xf numFmtId="0" fontId="103" fillId="0" borderId="16" xfId="0" applyFont="1" applyBorder="1" applyAlignment="1">
      <alignment horizontal="center" vertical="center"/>
    </xf>
    <xf numFmtId="4" fontId="103" fillId="0" borderId="0" xfId="0" applyNumberFormat="1" applyFont="1" applyAlignment="1">
      <alignment horizontal="center"/>
    </xf>
    <xf numFmtId="200" fontId="103" fillId="0" borderId="0" xfId="4275" applyNumberFormat="1" applyFont="1" applyAlignment="1">
      <alignment horizontal="right"/>
    </xf>
    <xf numFmtId="0" fontId="103" fillId="0" borderId="0" xfId="0" applyFont="1" applyAlignment="1">
      <alignment horizontal="center" wrapText="1"/>
    </xf>
    <xf numFmtId="0" fontId="117" fillId="0" borderId="0" xfId="0" applyFont="1" applyAlignment="1">
      <alignment horizontal="right"/>
    </xf>
    <xf numFmtId="0" fontId="94" fillId="0" borderId="16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43" fontId="94" fillId="0" borderId="0" xfId="4274" applyFont="1" applyBorder="1"/>
    <xf numFmtId="43" fontId="103" fillId="0" borderId="0" xfId="4274" applyFont="1" applyBorder="1"/>
    <xf numFmtId="200" fontId="103" fillId="0" borderId="0" xfId="4274" applyNumberFormat="1" applyFont="1" applyBorder="1"/>
    <xf numFmtId="0" fontId="103" fillId="0" borderId="0" xfId="0" applyFont="1" applyAlignment="1">
      <alignment wrapText="1"/>
    </xf>
    <xf numFmtId="0" fontId="114" fillId="0" borderId="0" xfId="0" applyFont="1" applyAlignment="1">
      <alignment vertical="center"/>
    </xf>
    <xf numFmtId="0" fontId="103" fillId="0" borderId="16" xfId="0" applyFont="1" applyBorder="1" applyAlignment="1">
      <alignment horizontal="center" vertical="center" wrapText="1"/>
    </xf>
    <xf numFmtId="4" fontId="94" fillId="0" borderId="16" xfId="0" applyNumberFormat="1" applyFont="1" applyBorder="1" applyAlignment="1">
      <alignment horizontal="center"/>
    </xf>
    <xf numFmtId="4" fontId="117" fillId="0" borderId="0" xfId="0" applyNumberFormat="1" applyFont="1" applyAlignment="1">
      <alignment horizontal="center"/>
    </xf>
    <xf numFmtId="4" fontId="103" fillId="0" borderId="0" xfId="0" quotePrefix="1" applyNumberFormat="1" applyFont="1" applyAlignment="1">
      <alignment horizontal="center"/>
    </xf>
    <xf numFmtId="4" fontId="94" fillId="0" borderId="0" xfId="0" quotePrefix="1" applyNumberFormat="1" applyFont="1" applyAlignment="1">
      <alignment horizontal="center"/>
    </xf>
    <xf numFmtId="4" fontId="94" fillId="0" borderId="0" xfId="0" applyNumberFormat="1" applyFont="1" applyAlignment="1">
      <alignment horizontal="center"/>
    </xf>
    <xf numFmtId="4" fontId="115" fillId="0" borderId="0" xfId="0" applyNumberFormat="1" applyFont="1"/>
    <xf numFmtId="3" fontId="95" fillId="0" borderId="0" xfId="4274" applyNumberFormat="1" applyFont="1" applyBorder="1"/>
    <xf numFmtId="200" fontId="95" fillId="0" borderId="0" xfId="4274" applyNumberFormat="1" applyFont="1"/>
    <xf numFmtId="203" fontId="95" fillId="0" borderId="0" xfId="0" applyNumberFormat="1" applyFont="1"/>
    <xf numFmtId="2" fontId="115" fillId="0" borderId="0" xfId="0" applyNumberFormat="1" applyFont="1"/>
    <xf numFmtId="3" fontId="115" fillId="0" borderId="0" xfId="0" applyNumberFormat="1" applyFont="1"/>
    <xf numFmtId="0" fontId="90" fillId="0" borderId="0" xfId="2410" applyFont="1" applyAlignment="1">
      <alignment vertical="center" wrapText="1"/>
    </xf>
    <xf numFmtId="43" fontId="90" fillId="0" borderId="0" xfId="2410" applyNumberFormat="1" applyFont="1" applyAlignment="1">
      <alignment vertical="center"/>
    </xf>
    <xf numFmtId="43" fontId="90" fillId="0" borderId="0" xfId="2410" applyNumberFormat="1" applyFont="1" applyAlignment="1">
      <alignment horizontal="center" vertical="center"/>
    </xf>
    <xf numFmtId="0" fontId="90" fillId="0" borderId="0" xfId="2410" applyFont="1" applyAlignment="1">
      <alignment vertical="center"/>
    </xf>
    <xf numFmtId="43" fontId="69" fillId="0" borderId="0" xfId="2410" applyNumberFormat="1" applyFont="1" applyAlignment="1">
      <alignment vertical="center"/>
    </xf>
    <xf numFmtId="0" fontId="69" fillId="0" borderId="0" xfId="2410" applyFont="1" applyAlignment="1">
      <alignment vertical="center"/>
    </xf>
    <xf numFmtId="0" fontId="69" fillId="0" borderId="0" xfId="2410" applyFont="1" applyAlignment="1">
      <alignment horizontal="center" vertical="center" wrapText="1"/>
    </xf>
    <xf numFmtId="0" fontId="69" fillId="0" borderId="0" xfId="2410" applyFont="1" applyAlignment="1">
      <alignment vertical="center" wrapText="1"/>
    </xf>
    <xf numFmtId="0" fontId="90" fillId="0" borderId="0" xfId="2410" applyFont="1" applyAlignment="1">
      <alignment horizontal="center" vertical="center" wrapText="1"/>
    </xf>
    <xf numFmtId="0" fontId="93" fillId="0" borderId="0" xfId="2410" applyFont="1" applyAlignment="1">
      <alignment vertical="center" wrapText="1"/>
    </xf>
    <xf numFmtId="0" fontId="69" fillId="0" borderId="0" xfId="2410" quotePrefix="1" applyFont="1" applyAlignment="1">
      <alignment horizontal="left" vertical="center"/>
    </xf>
    <xf numFmtId="4" fontId="69" fillId="0" borderId="0" xfId="2410" applyNumberFormat="1" applyFont="1" applyAlignment="1">
      <alignment vertical="center"/>
    </xf>
    <xf numFmtId="3" fontId="69" fillId="0" borderId="0" xfId="2410" applyNumberFormat="1" applyFont="1" applyAlignment="1">
      <alignment vertical="center"/>
    </xf>
    <xf numFmtId="0" fontId="90" fillId="0" borderId="0" xfId="2410" applyFont="1" applyAlignment="1">
      <alignment horizontal="center" vertical="center"/>
    </xf>
    <xf numFmtId="4" fontId="90" fillId="0" borderId="0" xfId="2410" applyNumberFormat="1" applyFont="1" applyAlignment="1">
      <alignment vertical="center"/>
    </xf>
    <xf numFmtId="0" fontId="90" fillId="0" borderId="2" xfId="2663" applyFont="1" applyBorder="1" applyAlignment="1">
      <alignment horizontal="left"/>
    </xf>
    <xf numFmtId="0" fontId="103" fillId="0" borderId="2" xfId="2663" applyFont="1" applyBorder="1" applyAlignment="1">
      <alignment horizontal="center" vertical="center" wrapText="1"/>
    </xf>
    <xf numFmtId="0" fontId="90" fillId="0" borderId="0" xfId="0" applyFont="1"/>
    <xf numFmtId="49" fontId="94" fillId="0" borderId="0" xfId="0" applyNumberFormat="1" applyFont="1" applyAlignment="1">
      <alignment wrapText="1"/>
    </xf>
    <xf numFmtId="49" fontId="103" fillId="0" borderId="0" xfId="0" applyNumberFormat="1" applyFont="1" applyAlignment="1">
      <alignment wrapText="1"/>
    </xf>
    <xf numFmtId="49" fontId="103" fillId="0" borderId="0" xfId="0" applyNumberFormat="1" applyFont="1" applyAlignment="1">
      <alignment vertical="center" wrapText="1"/>
    </xf>
    <xf numFmtId="0" fontId="99" fillId="0" borderId="2" xfId="2665" applyFont="1" applyBorder="1" applyAlignment="1">
      <alignment horizontal="center" vertical="center" wrapText="1"/>
    </xf>
    <xf numFmtId="0" fontId="99" fillId="0" borderId="2" xfId="2664" applyFont="1" applyBorder="1" applyAlignment="1">
      <alignment horizontal="center" vertical="center" wrapText="1"/>
    </xf>
    <xf numFmtId="202" fontId="69" fillId="0" borderId="0" xfId="4274" applyNumberFormat="1" applyFont="1" applyFill="1" applyBorder="1" applyAlignment="1">
      <alignment horizontal="right"/>
    </xf>
    <xf numFmtId="202" fontId="102" fillId="0" borderId="0" xfId="4274" applyNumberFormat="1" applyFont="1" applyFill="1" applyBorder="1" applyAlignment="1">
      <alignment horizontal="right"/>
    </xf>
    <xf numFmtId="4" fontId="102" fillId="0" borderId="0" xfId="2677" applyNumberFormat="1" applyFont="1" applyAlignment="1">
      <alignment horizontal="right"/>
    </xf>
    <xf numFmtId="41" fontId="102" fillId="0" borderId="0" xfId="4274" applyNumberFormat="1" applyFont="1" applyFill="1" applyBorder="1" applyAlignment="1">
      <alignment horizontal="right"/>
    </xf>
    <xf numFmtId="43" fontId="69" fillId="0" borderId="0" xfId="4274" applyFont="1" applyBorder="1"/>
    <xf numFmtId="43" fontId="31" fillId="0" borderId="0" xfId="4274" applyFont="1" applyAlignment="1">
      <alignment horizontal="right"/>
    </xf>
    <xf numFmtId="43" fontId="69" fillId="0" borderId="0" xfId="4274" applyFont="1" applyAlignment="1">
      <alignment horizontal="right"/>
    </xf>
    <xf numFmtId="43" fontId="69" fillId="0" borderId="0" xfId="4274" applyFont="1" applyAlignment="1">
      <alignment horizontal="right" indent="2"/>
    </xf>
    <xf numFmtId="43" fontId="69" fillId="0" borderId="0" xfId="4274" applyFont="1" applyAlignment="1">
      <alignment horizontal="right" indent="4"/>
    </xf>
    <xf numFmtId="39" fontId="31" fillId="0" borderId="0" xfId="2675" applyNumberFormat="1" applyFont="1"/>
    <xf numFmtId="199" fontId="90" fillId="0" borderId="0" xfId="4274" applyNumberFormat="1" applyFont="1" applyFill="1" applyAlignment="1">
      <alignment horizontal="right" vertical="center"/>
    </xf>
    <xf numFmtId="199" fontId="69" fillId="0" borderId="0" xfId="4274" applyNumberFormat="1" applyFont="1" applyFill="1" applyAlignment="1">
      <alignment horizontal="right" vertical="center"/>
    </xf>
    <xf numFmtId="199" fontId="69" fillId="0" borderId="0" xfId="4274" applyNumberFormat="1" applyFont="1" applyFill="1" applyAlignment="1">
      <alignment horizontal="center" vertical="center"/>
    </xf>
    <xf numFmtId="199" fontId="90" fillId="0" borderId="0" xfId="4274" applyNumberFormat="1" applyFont="1" applyFill="1" applyAlignment="1">
      <alignment horizontal="center" vertical="center"/>
    </xf>
    <xf numFmtId="2" fontId="90" fillId="0" borderId="0" xfId="2663" applyNumberFormat="1" applyFont="1" applyAlignment="1">
      <alignment horizontal="center"/>
    </xf>
    <xf numFmtId="2" fontId="69" fillId="0" borderId="0" xfId="2663" applyNumberFormat="1" applyFont="1" applyAlignment="1">
      <alignment horizontal="center"/>
    </xf>
    <xf numFmtId="3" fontId="103" fillId="0" borderId="0" xfId="0" applyNumberFormat="1" applyFont="1" applyAlignment="1">
      <alignment horizontal="center" wrapText="1"/>
    </xf>
    <xf numFmtId="4" fontId="103" fillId="0" borderId="0" xfId="0" applyNumberFormat="1" applyFont="1" applyAlignment="1">
      <alignment horizontal="center" wrapText="1"/>
    </xf>
    <xf numFmtId="200" fontId="69" fillId="0" borderId="16" xfId="4274" applyNumberFormat="1" applyFont="1" applyBorder="1" applyAlignment="1"/>
    <xf numFmtId="200" fontId="90" fillId="0" borderId="0" xfId="4274" applyNumberFormat="1" applyFont="1" applyBorder="1" applyAlignment="1"/>
    <xf numFmtId="43" fontId="69" fillId="0" borderId="0" xfId="4274" applyFont="1" applyBorder="1" applyAlignment="1"/>
    <xf numFmtId="164" fontId="90" fillId="0" borderId="0" xfId="4274" applyNumberFormat="1" applyFont="1" applyFill="1" applyAlignment="1">
      <alignment horizontal="right" vertical="center"/>
    </xf>
    <xf numFmtId="164" fontId="69" fillId="0" borderId="0" xfId="4274" applyNumberFormat="1" applyFont="1" applyFill="1" applyAlignment="1">
      <alignment horizontal="right" vertical="center"/>
    </xf>
    <xf numFmtId="164" fontId="90" fillId="0" borderId="0" xfId="2410" applyNumberFormat="1" applyFont="1" applyAlignment="1">
      <alignment vertical="center"/>
    </xf>
    <xf numFmtId="164" fontId="90" fillId="0" borderId="0" xfId="4274" applyNumberFormat="1" applyFont="1" applyFill="1" applyAlignment="1">
      <alignment vertical="center"/>
    </xf>
    <xf numFmtId="164" fontId="69" fillId="0" borderId="0" xfId="2410" applyNumberFormat="1" applyFont="1" applyAlignment="1">
      <alignment vertical="center"/>
    </xf>
    <xf numFmtId="164" fontId="69" fillId="0" borderId="0" xfId="4274" applyNumberFormat="1" applyFont="1" applyFill="1" applyAlignment="1">
      <alignment vertical="center"/>
    </xf>
    <xf numFmtId="164" fontId="69" fillId="0" borderId="0" xfId="4274" applyNumberFormat="1" applyFont="1" applyFill="1" applyAlignment="1">
      <alignment horizontal="center" vertical="center"/>
    </xf>
    <xf numFmtId="164" fontId="90" fillId="0" borderId="0" xfId="4274" applyNumberFormat="1" applyFont="1" applyFill="1" applyAlignment="1">
      <alignment horizontal="center" vertical="center"/>
    </xf>
    <xf numFmtId="164" fontId="69" fillId="0" borderId="0" xfId="2410" applyNumberFormat="1" applyFont="1" applyAlignment="1">
      <alignment horizontal="right" vertical="center"/>
    </xf>
    <xf numFmtId="204" fontId="69" fillId="0" borderId="0" xfId="2410" applyNumberFormat="1" applyFont="1" applyAlignment="1">
      <alignment horizontal="right" vertical="center"/>
    </xf>
    <xf numFmtId="0" fontId="69" fillId="0" borderId="16" xfId="2670" applyFont="1" applyBorder="1"/>
    <xf numFmtId="0" fontId="93" fillId="0" borderId="0" xfId="2670" applyFont="1"/>
    <xf numFmtId="3" fontId="94" fillId="0" borderId="0" xfId="0" applyNumberFormat="1" applyFont="1" applyAlignment="1">
      <alignment horizontal="right" vertical="center" wrapText="1"/>
    </xf>
    <xf numFmtId="4" fontId="94" fillId="0" borderId="0" xfId="0" applyNumberFormat="1" applyFont="1" applyAlignment="1">
      <alignment horizontal="right" vertical="center" wrapText="1"/>
    </xf>
    <xf numFmtId="0" fontId="102" fillId="0" borderId="0" xfId="2670" applyFont="1"/>
    <xf numFmtId="0" fontId="103" fillId="0" borderId="0" xfId="0" applyFont="1" applyAlignment="1">
      <alignment horizontal="right" vertical="center"/>
    </xf>
    <xf numFmtId="4" fontId="103" fillId="0" borderId="0" xfId="0" applyNumberFormat="1" applyFont="1" applyAlignment="1">
      <alignment horizontal="right" vertical="center"/>
    </xf>
    <xf numFmtId="0" fontId="93" fillId="0" borderId="0" xfId="2670" quotePrefix="1" applyFont="1" applyAlignment="1">
      <alignment horizontal="left"/>
    </xf>
    <xf numFmtId="2" fontId="69" fillId="0" borderId="0" xfId="0" applyNumberFormat="1" applyFont="1"/>
    <xf numFmtId="3" fontId="69" fillId="0" borderId="0" xfId="2670" applyNumberFormat="1" applyFont="1" applyAlignment="1">
      <alignment horizontal="right" vertical="center"/>
    </xf>
    <xf numFmtId="4" fontId="69" fillId="0" borderId="0" xfId="2670" applyNumberFormat="1" applyFont="1" applyAlignment="1">
      <alignment horizontal="right" vertical="center"/>
    </xf>
    <xf numFmtId="2" fontId="69" fillId="0" borderId="0" xfId="0" applyNumberFormat="1" applyFont="1" applyAlignment="1">
      <alignment wrapText="1"/>
    </xf>
    <xf numFmtId="0" fontId="69" fillId="0" borderId="0" xfId="2676" applyFont="1" applyAlignment="1">
      <alignment horizontal="center" vertical="top" wrapText="1"/>
    </xf>
    <xf numFmtId="0" fontId="69" fillId="0" borderId="0" xfId="2676" applyFont="1" applyAlignment="1">
      <alignment horizontal="center" vertical="center" wrapText="1"/>
    </xf>
    <xf numFmtId="4" fontId="90" fillId="0" borderId="0" xfId="0" applyNumberFormat="1" applyFont="1" applyAlignment="1">
      <alignment horizontal="right" wrapText="1" indent="1"/>
    </xf>
    <xf numFmtId="0" fontId="94" fillId="0" borderId="2" xfId="0" applyFont="1" applyBorder="1" applyAlignment="1">
      <alignment horizontal="center" vertical="center" wrapText="1"/>
    </xf>
    <xf numFmtId="0" fontId="114" fillId="0" borderId="16" xfId="0" applyFont="1" applyBorder="1" applyAlignment="1">
      <alignment vertical="center"/>
    </xf>
    <xf numFmtId="43" fontId="91" fillId="0" borderId="0" xfId="4274" applyFont="1"/>
    <xf numFmtId="200" fontId="103" fillId="0" borderId="0" xfId="4275" applyNumberFormat="1" applyFont="1" applyAlignment="1">
      <alignment horizontal="left" indent="1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0" xfId="4274" applyNumberFormat="1" applyFont="1" applyBorder="1" applyAlignment="1">
      <alignment horizontal="center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0" fillId="0" borderId="0" xfId="2670" applyFont="1" applyAlignment="1">
      <alignment horizontal="left"/>
    </xf>
    <xf numFmtId="0" fontId="93" fillId="0" borderId="1" xfId="2670" applyFont="1" applyBorder="1" applyAlignment="1">
      <alignment horizontal="center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118" fillId="0" borderId="0" xfId="0" applyFont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16" fillId="0" borderId="0" xfId="0" applyFont="1" applyAlignment="1">
      <alignment horizontal="center"/>
    </xf>
    <xf numFmtId="0" fontId="115" fillId="0" borderId="1" xfId="0" applyFont="1" applyBorder="1" applyAlignment="1">
      <alignment horizontal="right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ang%20kinh%20te\bao%20cao%20thang\N&#259;m%202024\bao%20cao%20thang%202024%20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Chung"/>
    </sheetNames>
    <sheetDataSet>
      <sheetData sheetId="0" refreshError="1"/>
      <sheetData sheetId="1" refreshError="1">
        <row r="133">
          <cell r="E133">
            <v>240.79999999999998</v>
          </cell>
          <cell r="G133">
            <v>236.89999999999998</v>
          </cell>
        </row>
        <row r="135">
          <cell r="D135">
            <v>94500</v>
          </cell>
          <cell r="F135">
            <v>90500</v>
          </cell>
        </row>
        <row r="137">
          <cell r="E137">
            <v>924.5</v>
          </cell>
          <cell r="G137">
            <v>892.2</v>
          </cell>
        </row>
        <row r="140">
          <cell r="E140">
            <v>10250</v>
          </cell>
          <cell r="G140">
            <v>10500</v>
          </cell>
        </row>
        <row r="142">
          <cell r="D142">
            <v>422500</v>
          </cell>
          <cell r="F142">
            <v>430500</v>
          </cell>
        </row>
        <row r="144">
          <cell r="E144">
            <v>16008</v>
          </cell>
          <cell r="G144">
            <v>16370</v>
          </cell>
        </row>
        <row r="146">
          <cell r="D146">
            <v>11770</v>
          </cell>
          <cell r="F146">
            <v>11800</v>
          </cell>
        </row>
        <row r="147">
          <cell r="E147">
            <v>8660</v>
          </cell>
          <cell r="G147">
            <v>8890</v>
          </cell>
        </row>
        <row r="148">
          <cell r="E148">
            <v>134100</v>
          </cell>
          <cell r="G148">
            <v>141450</v>
          </cell>
        </row>
        <row r="150">
          <cell r="D150">
            <v>10360</v>
          </cell>
          <cell r="F150">
            <v>10390</v>
          </cell>
        </row>
        <row r="151">
          <cell r="E151">
            <v>7978</v>
          </cell>
          <cell r="G151">
            <v>8176</v>
          </cell>
        </row>
        <row r="152">
          <cell r="E152">
            <v>105200</v>
          </cell>
          <cell r="G152">
            <v>111100</v>
          </cell>
        </row>
        <row r="154">
          <cell r="E154">
            <v>75.599999999999994</v>
          </cell>
          <cell r="G154">
            <v>95.88</v>
          </cell>
        </row>
        <row r="155">
          <cell r="E155">
            <v>5740.2</v>
          </cell>
          <cell r="G155">
            <v>5984.1419599999999</v>
          </cell>
        </row>
        <row r="156">
          <cell r="E156">
            <v>5145</v>
          </cell>
          <cell r="G156">
            <v>5164.3799999999992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5"/>
  <sheetViews>
    <sheetView zoomScalePageLayoutView="90" workbookViewId="0">
      <selection activeCell="E44" sqref="E44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99" t="s">
        <v>222</v>
      </c>
      <c r="B1" s="399"/>
      <c r="C1" s="399"/>
      <c r="D1" s="399"/>
      <c r="E1" s="399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35"/>
      <c r="D3" s="7"/>
      <c r="E3" s="8"/>
    </row>
    <row r="4" spans="1:7" ht="18" customHeight="1">
      <c r="A4" s="42"/>
      <c r="B4" s="136" t="s">
        <v>148</v>
      </c>
      <c r="C4" s="136" t="s">
        <v>149</v>
      </c>
      <c r="D4" s="136" t="s">
        <v>150</v>
      </c>
      <c r="E4" s="136" t="s">
        <v>151</v>
      </c>
    </row>
    <row r="5" spans="1:7" ht="31.5">
      <c r="A5" s="7"/>
      <c r="B5" s="137" t="s">
        <v>152</v>
      </c>
      <c r="C5" s="137" t="s">
        <v>153</v>
      </c>
      <c r="D5" s="137" t="s">
        <v>154</v>
      </c>
      <c r="E5" s="138" t="s">
        <v>155</v>
      </c>
    </row>
    <row r="6" spans="1:7" ht="7.5" customHeight="1">
      <c r="A6" s="7"/>
      <c r="B6" s="7"/>
      <c r="C6" s="7"/>
      <c r="D6" s="7"/>
      <c r="E6" s="139"/>
    </row>
    <row r="7" spans="1:7" s="142" customFormat="1" ht="33" customHeight="1">
      <c r="A7" s="140" t="s">
        <v>317</v>
      </c>
      <c r="B7" s="141" t="s">
        <v>156</v>
      </c>
      <c r="C7" s="359">
        <f>C8+C9+C10+C11+C12+C13+C14</f>
        <v>32023.759999999998</v>
      </c>
      <c r="D7" s="359">
        <f>D8+D9+D10+D11+D12+D13+D14</f>
        <v>26251.8</v>
      </c>
      <c r="E7" s="370">
        <f>D7/C7%</f>
        <v>81.976007814197956</v>
      </c>
      <c r="G7" s="270"/>
    </row>
    <row r="8" spans="1:7" ht="24.95" customHeight="1">
      <c r="A8" s="267" t="s">
        <v>318</v>
      </c>
      <c r="B8" s="141"/>
      <c r="C8" s="360">
        <v>25627.1</v>
      </c>
      <c r="D8" s="360">
        <v>20713.099999999999</v>
      </c>
      <c r="E8" s="371">
        <f t="shared" ref="E8:E47" si="0">D8/C8%</f>
        <v>80.824986049923723</v>
      </c>
      <c r="G8" s="270"/>
    </row>
    <row r="9" spans="1:7" ht="24.95" customHeight="1">
      <c r="A9" s="267" t="s">
        <v>252</v>
      </c>
      <c r="B9" s="143" t="s">
        <v>156</v>
      </c>
      <c r="C9" s="360">
        <v>1669.2</v>
      </c>
      <c r="D9" s="360">
        <v>1440.2</v>
      </c>
      <c r="E9" s="371">
        <f t="shared" si="0"/>
        <v>86.280853103283007</v>
      </c>
      <c r="G9" s="270"/>
    </row>
    <row r="10" spans="1:7" ht="24.95" customHeight="1">
      <c r="A10" s="267" t="s">
        <v>253</v>
      </c>
      <c r="B10" s="143" t="s">
        <v>156</v>
      </c>
      <c r="C10" s="360">
        <v>192.01</v>
      </c>
      <c r="D10" s="360">
        <v>178.5</v>
      </c>
      <c r="E10" s="371">
        <f t="shared" si="0"/>
        <v>92.963908129784912</v>
      </c>
      <c r="G10" s="270"/>
    </row>
    <row r="11" spans="1:7" ht="24.95" customHeight="1">
      <c r="A11" s="267" t="s">
        <v>254</v>
      </c>
      <c r="B11" s="143" t="s">
        <v>156</v>
      </c>
      <c r="C11" s="360">
        <v>60.93</v>
      </c>
      <c r="D11" s="360">
        <v>42</v>
      </c>
      <c r="E11" s="371">
        <f t="shared" si="0"/>
        <v>68.931560807484004</v>
      </c>
      <c r="G11" s="270"/>
    </row>
    <row r="12" spans="1:7" s="142" customFormat="1" ht="24.95" customHeight="1">
      <c r="A12" s="267" t="s">
        <v>255</v>
      </c>
      <c r="B12" s="143" t="s">
        <v>156</v>
      </c>
      <c r="C12" s="360">
        <v>1113.01</v>
      </c>
      <c r="D12" s="360">
        <v>1074.8</v>
      </c>
      <c r="E12" s="371">
        <f t="shared" si="0"/>
        <v>96.566967053305888</v>
      </c>
      <c r="G12" s="270"/>
    </row>
    <row r="13" spans="1:7" s="142" customFormat="1" ht="24.95" customHeight="1">
      <c r="A13" s="267" t="s">
        <v>256</v>
      </c>
      <c r="B13" s="143" t="s">
        <v>156</v>
      </c>
      <c r="C13" s="360">
        <v>2031.81</v>
      </c>
      <c r="D13" s="360">
        <v>1462.7</v>
      </c>
      <c r="E13" s="371">
        <f t="shared" si="0"/>
        <v>71.989999064873189</v>
      </c>
      <c r="G13" s="270"/>
    </row>
    <row r="14" spans="1:7" ht="20.25" customHeight="1">
      <c r="A14" s="267" t="s">
        <v>257</v>
      </c>
      <c r="B14" s="143" t="s">
        <v>156</v>
      </c>
      <c r="C14" s="360">
        <v>1329.7</v>
      </c>
      <c r="D14" s="360">
        <v>1340.5</v>
      </c>
      <c r="E14" s="371">
        <f t="shared" si="0"/>
        <v>100.81221328119125</v>
      </c>
      <c r="G14" s="270"/>
    </row>
    <row r="15" spans="1:7" ht="20.100000000000001" customHeight="1">
      <c r="A15" s="326" t="s">
        <v>319</v>
      </c>
      <c r="B15" s="327">
        <v>0</v>
      </c>
      <c r="C15" s="327"/>
      <c r="D15" s="327"/>
      <c r="E15" s="372"/>
      <c r="F15" s="281"/>
      <c r="G15" s="270"/>
    </row>
    <row r="16" spans="1:7" ht="24.95" customHeight="1">
      <c r="A16" s="326" t="s">
        <v>243</v>
      </c>
      <c r="B16" s="328" t="s">
        <v>50</v>
      </c>
      <c r="C16" s="280">
        <f>C19+C22+C26+C29</f>
        <v>25833.3</v>
      </c>
      <c r="D16" s="280">
        <f>D19+D22+D26+D29</f>
        <v>26389.1</v>
      </c>
      <c r="E16" s="373">
        <f t="shared" si="0"/>
        <v>102.15148664707955</v>
      </c>
      <c r="G16" s="270"/>
    </row>
    <row r="17" spans="1:9" ht="24.95" customHeight="1">
      <c r="A17" s="329" t="s">
        <v>244</v>
      </c>
      <c r="B17" s="330">
        <v>0</v>
      </c>
      <c r="C17" s="330"/>
      <c r="D17" s="330"/>
      <c r="E17" s="374"/>
      <c r="G17" s="270"/>
      <c r="H17" s="270"/>
      <c r="I17" s="144"/>
    </row>
    <row r="18" spans="1:9" ht="24.95" customHeight="1">
      <c r="A18" s="145" t="s">
        <v>157</v>
      </c>
      <c r="B18" s="146" t="s">
        <v>158</v>
      </c>
      <c r="C18" s="147">
        <v>16700</v>
      </c>
      <c r="D18" s="147">
        <v>15950</v>
      </c>
      <c r="E18" s="375">
        <f t="shared" si="0"/>
        <v>95.508982035928142</v>
      </c>
      <c r="G18" s="270"/>
    </row>
    <row r="19" spans="1:9" ht="24.95" customHeight="1">
      <c r="A19" s="145" t="s">
        <v>159</v>
      </c>
      <c r="B19" s="146" t="s">
        <v>50</v>
      </c>
      <c r="C19" s="147">
        <f>[1]T2!$E$133</f>
        <v>240.79999999999998</v>
      </c>
      <c r="D19" s="147">
        <f>[1]T2!$G$133</f>
        <v>236.89999999999998</v>
      </c>
      <c r="E19" s="375">
        <f t="shared" si="0"/>
        <v>98.380398671096344</v>
      </c>
      <c r="G19" s="270"/>
    </row>
    <row r="20" spans="1:9" ht="24.95" customHeight="1">
      <c r="A20" s="329" t="s">
        <v>245</v>
      </c>
      <c r="B20" s="330">
        <v>0</v>
      </c>
      <c r="C20" s="330"/>
      <c r="D20" s="330"/>
      <c r="E20" s="374"/>
      <c r="G20" s="270"/>
    </row>
    <row r="21" spans="1:9" ht="24.95" customHeight="1">
      <c r="A21" s="145" t="s">
        <v>160</v>
      </c>
      <c r="B21" s="146" t="s">
        <v>158</v>
      </c>
      <c r="C21" s="147">
        <f>[1]T2!$D$135</f>
        <v>94500</v>
      </c>
      <c r="D21" s="147">
        <f>[1]T2!$F$135</f>
        <v>90500</v>
      </c>
      <c r="E21" s="375">
        <f t="shared" si="0"/>
        <v>95.767195767195773</v>
      </c>
      <c r="G21" s="270"/>
    </row>
    <row r="22" spans="1:9" ht="24.95" customHeight="1">
      <c r="A22" s="145" t="s">
        <v>159</v>
      </c>
      <c r="B22" s="146" t="s">
        <v>50</v>
      </c>
      <c r="C22" s="147">
        <f>[1]T2!$E$137</f>
        <v>924.5</v>
      </c>
      <c r="D22" s="147">
        <f>[1]T2!$G$137</f>
        <v>892.2</v>
      </c>
      <c r="E22" s="375">
        <f t="shared" si="0"/>
        <v>96.506219578150365</v>
      </c>
      <c r="G22" s="270"/>
    </row>
    <row r="23" spans="1:9" ht="24.95" customHeight="1">
      <c r="A23" s="145" t="s">
        <v>161</v>
      </c>
      <c r="B23" s="146" t="s">
        <v>50</v>
      </c>
      <c r="C23" s="147">
        <f>[1]T2!$E$140</f>
        <v>10250</v>
      </c>
      <c r="D23" s="147">
        <f>[1]T2!$G$140</f>
        <v>10500</v>
      </c>
      <c r="E23" s="375">
        <f t="shared" si="0"/>
        <v>102.4390243902439</v>
      </c>
      <c r="G23" s="270"/>
    </row>
    <row r="24" spans="1:9" ht="24.95" customHeight="1">
      <c r="A24" s="329" t="s">
        <v>246</v>
      </c>
      <c r="B24" s="330">
        <v>0</v>
      </c>
      <c r="C24" s="330"/>
      <c r="D24" s="330"/>
      <c r="E24" s="374"/>
      <c r="G24" s="270"/>
    </row>
    <row r="25" spans="1:9" ht="24.95" customHeight="1">
      <c r="A25" s="145" t="s">
        <v>160</v>
      </c>
      <c r="B25" s="146" t="s">
        <v>158</v>
      </c>
      <c r="C25" s="147">
        <f>[1]T2!$D$142</f>
        <v>422500</v>
      </c>
      <c r="D25" s="147">
        <f>[1]T2!$F$142</f>
        <v>430500</v>
      </c>
      <c r="E25" s="375">
        <f t="shared" si="0"/>
        <v>101.89349112426035</v>
      </c>
      <c r="G25" s="270"/>
    </row>
    <row r="26" spans="1:9" ht="24.95" customHeight="1">
      <c r="A26" s="145" t="s">
        <v>159</v>
      </c>
      <c r="B26" s="146" t="s">
        <v>50</v>
      </c>
      <c r="C26" s="147">
        <f>[1]T2!$E$144</f>
        <v>16008</v>
      </c>
      <c r="D26" s="147">
        <f>[1]T2!$G$144</f>
        <v>16370</v>
      </c>
      <c r="E26" s="375">
        <f t="shared" si="0"/>
        <v>102.26136931534232</v>
      </c>
      <c r="G26" s="270"/>
    </row>
    <row r="27" spans="1:9">
      <c r="A27" s="329" t="s">
        <v>247</v>
      </c>
      <c r="B27" s="330">
        <v>0</v>
      </c>
      <c r="C27" s="330"/>
      <c r="D27" s="330"/>
      <c r="E27" s="374"/>
      <c r="G27" s="270"/>
    </row>
    <row r="28" spans="1:9" ht="31.5" customHeight="1">
      <c r="A28" s="331" t="s">
        <v>157</v>
      </c>
      <c r="B28" s="332" t="s">
        <v>162</v>
      </c>
      <c r="C28" s="147">
        <f>[1]T2!$D$146</f>
        <v>11770</v>
      </c>
      <c r="D28" s="147">
        <f>[1]T2!$F$146</f>
        <v>11800</v>
      </c>
      <c r="E28" s="375">
        <f t="shared" si="0"/>
        <v>100.25488530161427</v>
      </c>
      <c r="G28" s="270"/>
    </row>
    <row r="29" spans="1:9">
      <c r="A29" s="333" t="s">
        <v>163</v>
      </c>
      <c r="B29" s="332" t="s">
        <v>50</v>
      </c>
      <c r="C29" s="361">
        <f>[1]T2!$E$147</f>
        <v>8660</v>
      </c>
      <c r="D29" s="361">
        <f>[1]T2!$G$147</f>
        <v>8890</v>
      </c>
      <c r="E29" s="376">
        <f t="shared" si="0"/>
        <v>102.65588914549654</v>
      </c>
      <c r="G29" s="270"/>
    </row>
    <row r="30" spans="1:9" s="142" customFormat="1" ht="30" customHeight="1">
      <c r="A30" s="331" t="s">
        <v>164</v>
      </c>
      <c r="B30" s="332" t="s">
        <v>165</v>
      </c>
      <c r="C30" s="147">
        <f>[1]T2!$E$148</f>
        <v>134100</v>
      </c>
      <c r="D30" s="147">
        <f>[1]T2!$G$148</f>
        <v>141450</v>
      </c>
      <c r="E30" s="375">
        <f t="shared" si="0"/>
        <v>105.48098434004474</v>
      </c>
      <c r="F30" s="270"/>
      <c r="G30" s="270"/>
    </row>
    <row r="31" spans="1:9" s="148" customFormat="1">
      <c r="A31" s="329" t="s">
        <v>248</v>
      </c>
      <c r="B31" s="334"/>
      <c r="C31" s="362"/>
      <c r="D31" s="362"/>
      <c r="E31" s="377"/>
      <c r="F31" s="270"/>
      <c r="G31" s="270"/>
    </row>
    <row r="32" spans="1:9" ht="30.75" customHeight="1">
      <c r="A32" s="331" t="s">
        <v>157</v>
      </c>
      <c r="B32" s="332" t="s">
        <v>162</v>
      </c>
      <c r="C32" s="147">
        <f>[1]T2!$D$150</f>
        <v>10360</v>
      </c>
      <c r="D32" s="147">
        <f>[1]T2!$F$150</f>
        <v>10390</v>
      </c>
      <c r="E32" s="375">
        <f t="shared" si="0"/>
        <v>100.2895752895753</v>
      </c>
      <c r="F32" s="270"/>
      <c r="G32" s="270"/>
    </row>
    <row r="33" spans="1:7">
      <c r="A33" s="333" t="s">
        <v>241</v>
      </c>
      <c r="B33" s="332" t="s">
        <v>50</v>
      </c>
      <c r="C33" s="147">
        <f>[1]T2!$E$151</f>
        <v>7978</v>
      </c>
      <c r="D33" s="147">
        <f>[1]T2!$G$151</f>
        <v>8176</v>
      </c>
      <c r="E33" s="375">
        <f t="shared" si="0"/>
        <v>102.4818250188017</v>
      </c>
      <c r="F33" s="270"/>
      <c r="G33" s="270"/>
    </row>
    <row r="34" spans="1:7" ht="31.5">
      <c r="A34" s="331" t="s">
        <v>242</v>
      </c>
      <c r="B34" s="332" t="s">
        <v>165</v>
      </c>
      <c r="C34" s="147">
        <f>[1]T2!$E$152</f>
        <v>105200</v>
      </c>
      <c r="D34" s="147">
        <f>[1]T2!$G$152</f>
        <v>111100</v>
      </c>
      <c r="E34" s="375">
        <f t="shared" si="0"/>
        <v>105.6083650190114</v>
      </c>
      <c r="G34" s="270"/>
    </row>
    <row r="35" spans="1:7" ht="31.5">
      <c r="A35" s="335" t="s">
        <v>320</v>
      </c>
      <c r="B35" s="332"/>
      <c r="C35" s="361"/>
      <c r="D35" s="361"/>
      <c r="E35" s="376"/>
      <c r="G35" s="270"/>
    </row>
    <row r="36" spans="1:7" ht="24.95" customHeight="1">
      <c r="A36" s="336" t="s">
        <v>230</v>
      </c>
      <c r="B36" s="332" t="s">
        <v>156</v>
      </c>
      <c r="C36" s="337">
        <f>[1]T2!$E$154</f>
        <v>75.599999999999994</v>
      </c>
      <c r="D36" s="337">
        <f>[1]T2!$G$154</f>
        <v>95.88</v>
      </c>
      <c r="E36" s="374">
        <f t="shared" si="0"/>
        <v>126.82539682539684</v>
      </c>
      <c r="G36" s="270"/>
    </row>
    <row r="37" spans="1:7" ht="24.95" customHeight="1">
      <c r="A37" s="336" t="s">
        <v>231</v>
      </c>
      <c r="B37" s="332" t="s">
        <v>232</v>
      </c>
      <c r="C37" s="338">
        <f>[1]T2!$E$155</f>
        <v>5740.2</v>
      </c>
      <c r="D37" s="338">
        <f>[1]T2!$G$155</f>
        <v>5984.1419599999999</v>
      </c>
      <c r="E37" s="374">
        <f t="shared" si="0"/>
        <v>104.24971185672973</v>
      </c>
      <c r="G37" s="270"/>
    </row>
    <row r="38" spans="1:7">
      <c r="A38" s="336" t="s">
        <v>233</v>
      </c>
      <c r="B38" s="332" t="s">
        <v>234</v>
      </c>
      <c r="C38" s="338">
        <f>[1]T2!$E$156</f>
        <v>5145</v>
      </c>
      <c r="D38" s="338">
        <f>[1]T2!$G$156</f>
        <v>5164.3799999999992</v>
      </c>
      <c r="E38" s="374">
        <f t="shared" si="0"/>
        <v>100.37667638483963</v>
      </c>
      <c r="G38" s="270"/>
    </row>
    <row r="39" spans="1:7" ht="31.5">
      <c r="A39" s="326" t="s">
        <v>321</v>
      </c>
      <c r="B39" s="339" t="s">
        <v>50</v>
      </c>
      <c r="C39" s="340">
        <f>C40+C44</f>
        <v>3861.6199999999994</v>
      </c>
      <c r="D39" s="340">
        <f>D40+D44</f>
        <v>4001.02</v>
      </c>
      <c r="E39" s="372">
        <f t="shared" si="0"/>
        <v>103.60988393472172</v>
      </c>
      <c r="G39" s="270"/>
    </row>
    <row r="40" spans="1:7" ht="24.95" customHeight="1">
      <c r="A40" s="329" t="s">
        <v>235</v>
      </c>
      <c r="B40" s="339" t="s">
        <v>2</v>
      </c>
      <c r="C40" s="340">
        <f>C41+C42+C43</f>
        <v>273.7</v>
      </c>
      <c r="D40" s="340">
        <f>D41+D42+D43</f>
        <v>267.60000000000002</v>
      </c>
      <c r="E40" s="372">
        <f t="shared" si="0"/>
        <v>97.771282426013883</v>
      </c>
      <c r="G40" s="270"/>
    </row>
    <row r="41" spans="1:7" ht="24.95" customHeight="1">
      <c r="A41" s="336" t="s">
        <v>236</v>
      </c>
      <c r="B41" s="339" t="s">
        <v>2</v>
      </c>
      <c r="C41" s="337">
        <v>100</v>
      </c>
      <c r="D41" s="337">
        <v>97.5</v>
      </c>
      <c r="E41" s="374">
        <f t="shared" si="0"/>
        <v>97.5</v>
      </c>
      <c r="G41" s="270"/>
    </row>
    <row r="42" spans="1:7" ht="24.95" customHeight="1">
      <c r="A42" s="336" t="s">
        <v>237</v>
      </c>
      <c r="B42" s="339" t="s">
        <v>2</v>
      </c>
      <c r="C42" s="337">
        <v>9.6999999999999993</v>
      </c>
      <c r="D42" s="337">
        <v>9.3000000000000007</v>
      </c>
      <c r="E42" s="374">
        <f t="shared" si="0"/>
        <v>95.876288659793829</v>
      </c>
      <c r="G42" s="270"/>
    </row>
    <row r="43" spans="1:7" ht="24.95" customHeight="1">
      <c r="A43" s="336" t="s">
        <v>238</v>
      </c>
      <c r="B43" s="339" t="s">
        <v>2</v>
      </c>
      <c r="C43" s="337">
        <v>164</v>
      </c>
      <c r="D43" s="337">
        <v>160.80000000000001</v>
      </c>
      <c r="E43" s="374">
        <f t="shared" si="0"/>
        <v>98.048780487804891</v>
      </c>
      <c r="G43" s="270"/>
    </row>
    <row r="44" spans="1:7" ht="24.95" customHeight="1">
      <c r="A44" s="329" t="s">
        <v>239</v>
      </c>
      <c r="B44" s="339" t="s">
        <v>2</v>
      </c>
      <c r="C44" s="340">
        <f>C45+C46+C47</f>
        <v>3587.9199999999996</v>
      </c>
      <c r="D44" s="340">
        <f>D45+D46+D47</f>
        <v>3733.42</v>
      </c>
      <c r="E44" s="372">
        <f t="shared" si="0"/>
        <v>104.05527436509176</v>
      </c>
      <c r="G44" s="270"/>
    </row>
    <row r="45" spans="1:7" ht="24.95" customHeight="1">
      <c r="A45" s="336" t="s">
        <v>236</v>
      </c>
      <c r="B45" s="339" t="s">
        <v>2</v>
      </c>
      <c r="C45" s="337">
        <v>3587.3199999999997</v>
      </c>
      <c r="D45" s="337">
        <v>3732.8</v>
      </c>
      <c r="E45" s="374">
        <f t="shared" si="0"/>
        <v>104.0553951139012</v>
      </c>
      <c r="G45" s="270"/>
    </row>
    <row r="46" spans="1:7" ht="24.95" customHeight="1">
      <c r="A46" s="336" t="s">
        <v>237</v>
      </c>
      <c r="B46" s="339" t="s">
        <v>2</v>
      </c>
      <c r="C46" s="379"/>
      <c r="D46" s="379"/>
      <c r="E46" s="378"/>
      <c r="G46" s="270"/>
    </row>
    <row r="47" spans="1:7" ht="24.95" customHeight="1">
      <c r="A47" s="336" t="s">
        <v>238</v>
      </c>
      <c r="B47" s="339" t="s">
        <v>2</v>
      </c>
      <c r="C47" s="337">
        <v>0.6</v>
      </c>
      <c r="D47" s="337">
        <v>0.62</v>
      </c>
      <c r="E47" s="374">
        <f t="shared" si="0"/>
        <v>103.33333333333333</v>
      </c>
    </row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workbookViewId="0">
      <selection activeCell="D12" sqref="D12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424" t="s">
        <v>262</v>
      </c>
      <c r="B1" s="424"/>
      <c r="C1" s="424"/>
      <c r="D1" s="424"/>
      <c r="E1" s="424"/>
      <c r="F1" s="424"/>
    </row>
    <row r="2" spans="1:18" ht="24.95" customHeight="1">
      <c r="A2" s="425" t="s">
        <v>96</v>
      </c>
      <c r="B2" s="425"/>
      <c r="C2" s="425"/>
      <c r="D2" s="425"/>
      <c r="E2" s="425"/>
      <c r="F2" s="425"/>
    </row>
    <row r="3" spans="1:18" s="35" customFormat="1" ht="32.1" customHeight="1">
      <c r="A3" s="426"/>
      <c r="B3" s="420" t="s">
        <v>330</v>
      </c>
      <c r="C3" s="420" t="s">
        <v>331</v>
      </c>
      <c r="D3" s="408" t="s">
        <v>349</v>
      </c>
      <c r="E3" s="420" t="s">
        <v>333</v>
      </c>
      <c r="F3" s="420" t="s">
        <v>335</v>
      </c>
    </row>
    <row r="4" spans="1:18" s="35" customFormat="1" ht="32.1" customHeight="1">
      <c r="A4" s="427"/>
      <c r="B4" s="421"/>
      <c r="C4" s="421"/>
      <c r="D4" s="409"/>
      <c r="E4" s="421"/>
      <c r="F4" s="421"/>
    </row>
    <row r="5" spans="1:18" ht="24.95" customHeight="1">
      <c r="A5" s="68" t="s">
        <v>1</v>
      </c>
      <c r="B5" s="75">
        <v>677012.88506720006</v>
      </c>
      <c r="C5" s="75">
        <v>605207.07976175216</v>
      </c>
      <c r="D5" s="75">
        <v>1282219.9648289522</v>
      </c>
      <c r="E5" s="115">
        <v>124.77763868450091</v>
      </c>
      <c r="F5" s="115">
        <v>132.68301677361418</v>
      </c>
      <c r="G5" s="39"/>
      <c r="I5" s="114"/>
      <c r="J5" s="114"/>
      <c r="K5" s="113"/>
      <c r="L5" s="114"/>
      <c r="M5" s="114"/>
      <c r="O5" s="114"/>
      <c r="P5" s="113"/>
    </row>
    <row r="6" spans="1:18" ht="24.95" customHeight="1">
      <c r="A6" s="123" t="s">
        <v>103</v>
      </c>
      <c r="B6" s="75"/>
      <c r="C6" s="75"/>
      <c r="D6" s="75"/>
      <c r="E6" s="115"/>
      <c r="F6" s="115"/>
      <c r="G6" s="39"/>
      <c r="I6" s="114"/>
      <c r="J6" s="114"/>
      <c r="K6" s="113"/>
      <c r="L6" s="114"/>
      <c r="M6" s="114"/>
      <c r="O6" s="114"/>
      <c r="P6" s="113"/>
    </row>
    <row r="7" spans="1:18" s="38" customFormat="1" ht="24.95" customHeight="1">
      <c r="A7" s="69" t="s">
        <v>73</v>
      </c>
      <c r="B7" s="60">
        <v>81076.648412400013</v>
      </c>
      <c r="C7" s="60">
        <v>144257.5359843272</v>
      </c>
      <c r="D7" s="60">
        <v>225334.18439672721</v>
      </c>
      <c r="E7" s="115">
        <v>193.10968367662338</v>
      </c>
      <c r="F7" s="115">
        <v>155.49011145919931</v>
      </c>
      <c r="I7" s="114"/>
      <c r="J7" s="114"/>
      <c r="K7" s="113"/>
      <c r="L7" s="112"/>
      <c r="M7" s="114"/>
      <c r="O7" s="114"/>
      <c r="P7" s="113"/>
    </row>
    <row r="8" spans="1:18" ht="24.95" customHeight="1">
      <c r="A8" s="70" t="s">
        <v>8</v>
      </c>
      <c r="B8" s="61">
        <v>80905.165572400016</v>
      </c>
      <c r="C8" s="61">
        <v>144111.88598432721</v>
      </c>
      <c r="D8" s="61">
        <v>225017.05155672721</v>
      </c>
      <c r="E8" s="116">
        <v>193.71407255646466</v>
      </c>
      <c r="F8" s="116">
        <v>155.93039295111436</v>
      </c>
      <c r="I8" s="114"/>
      <c r="J8" s="114"/>
      <c r="K8" s="113"/>
      <c r="L8" s="114"/>
      <c r="M8" s="114"/>
      <c r="O8" s="114"/>
      <c r="P8" s="113"/>
      <c r="R8" s="39"/>
    </row>
    <row r="9" spans="1:18" ht="24.95" customHeight="1">
      <c r="A9" s="70" t="s">
        <v>22</v>
      </c>
      <c r="B9" s="111">
        <v>171.48284000000001</v>
      </c>
      <c r="C9" s="111">
        <v>145.65</v>
      </c>
      <c r="D9" s="111">
        <v>317.13283999999999</v>
      </c>
      <c r="E9" s="116">
        <v>47.249083585918072</v>
      </c>
      <c r="F9" s="116">
        <v>51.770869967196369</v>
      </c>
      <c r="I9" s="114"/>
      <c r="J9" s="114"/>
      <c r="K9" s="113"/>
      <c r="L9" s="114"/>
      <c r="M9" s="114"/>
      <c r="O9" s="114"/>
      <c r="P9" s="113"/>
    </row>
    <row r="10" spans="1:18" s="38" customFormat="1" ht="24.95" customHeight="1">
      <c r="A10" s="69" t="s">
        <v>74</v>
      </c>
      <c r="B10" s="60">
        <v>534025.84016479994</v>
      </c>
      <c r="C10" s="60">
        <v>407438.65432467422</v>
      </c>
      <c r="D10" s="60">
        <v>941464.49448947422</v>
      </c>
      <c r="E10" s="115">
        <v>110.14743309872247</v>
      </c>
      <c r="F10" s="115">
        <v>127.52138935430219</v>
      </c>
      <c r="I10" s="114"/>
      <c r="J10" s="114"/>
      <c r="K10" s="113"/>
      <c r="L10" s="112"/>
      <c r="M10" s="114"/>
      <c r="O10" s="114"/>
      <c r="P10" s="113"/>
    </row>
    <row r="11" spans="1:18" ht="24.95" customHeight="1">
      <c r="A11" s="70" t="s">
        <v>8</v>
      </c>
      <c r="B11" s="61">
        <v>389079.61824380001</v>
      </c>
      <c r="C11" s="61">
        <v>284323.16890661971</v>
      </c>
      <c r="D11" s="61">
        <v>673402.78715041978</v>
      </c>
      <c r="E11" s="116">
        <v>109.33443819275803</v>
      </c>
      <c r="F11" s="116">
        <v>128.55571551495399</v>
      </c>
      <c r="I11" s="114"/>
      <c r="J11" s="114"/>
      <c r="K11" s="113"/>
      <c r="L11" s="114"/>
      <c r="M11" s="114"/>
      <c r="O11" s="114"/>
      <c r="P11" s="113"/>
    </row>
    <row r="12" spans="1:18" ht="24.95" customHeight="1">
      <c r="A12" s="70" t="s">
        <v>22</v>
      </c>
      <c r="B12" s="61">
        <v>144946.22192099999</v>
      </c>
      <c r="C12" s="61">
        <v>123115.48541805451</v>
      </c>
      <c r="D12" s="61">
        <v>268061.7073390545</v>
      </c>
      <c r="E12" s="116">
        <v>112.07197531662142</v>
      </c>
      <c r="F12" s="116">
        <v>124.99500793867239</v>
      </c>
      <c r="I12" s="114"/>
      <c r="J12" s="114"/>
      <c r="K12" s="113"/>
      <c r="L12" s="114"/>
      <c r="M12" s="114"/>
      <c r="O12" s="114"/>
      <c r="P12" s="113"/>
    </row>
    <row r="13" spans="1:18" s="38" customFormat="1" ht="24.95" customHeight="1">
      <c r="A13" s="69" t="s">
        <v>75</v>
      </c>
      <c r="B13" s="60">
        <v>43993.793698000001</v>
      </c>
      <c r="C13" s="60">
        <v>34946.734834859599</v>
      </c>
      <c r="D13" s="60">
        <v>78940.528532859607</v>
      </c>
      <c r="E13" s="115">
        <v>136.99448474218329</v>
      </c>
      <c r="F13" s="115">
        <v>147.43807101698187</v>
      </c>
      <c r="I13" s="114"/>
      <c r="J13" s="114"/>
      <c r="K13" s="113"/>
      <c r="L13" s="112"/>
      <c r="M13" s="114"/>
      <c r="O13" s="114"/>
      <c r="P13" s="113"/>
    </row>
    <row r="14" spans="1:18" ht="24.95" customHeight="1">
      <c r="A14" s="69" t="s">
        <v>362</v>
      </c>
      <c r="B14" s="60">
        <v>17916.602792000002</v>
      </c>
      <c r="C14" s="60">
        <v>18564.154617891203</v>
      </c>
      <c r="D14" s="60">
        <v>36480.757409891201</v>
      </c>
      <c r="E14" s="115">
        <v>124.47881496371294</v>
      </c>
      <c r="F14" s="115">
        <v>123.08550077720345</v>
      </c>
    </row>
    <row r="15" spans="1:18" ht="20.100000000000001" customHeight="1"/>
    <row r="16" spans="1:18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topLeftCell="A4" workbookViewId="0">
      <pane xSplit="1" ySplit="4" topLeftCell="B11" activePane="bottomRight" state="frozen"/>
      <selection activeCell="A4" sqref="A4"/>
      <selection pane="topRight" activeCell="B4" sqref="B4"/>
      <selection pane="bottomLeft" activeCell="A8" sqref="A8"/>
      <selection pane="bottomRight" activeCell="E26" sqref="E26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428" t="s">
        <v>263</v>
      </c>
      <c r="B1" s="428"/>
      <c r="C1" s="428"/>
      <c r="D1" s="428"/>
      <c r="E1" s="428"/>
      <c r="F1" s="428"/>
    </row>
    <row r="2" spans="1:11" ht="24.95" customHeight="1">
      <c r="A2" s="14"/>
      <c r="B2" s="16"/>
      <c r="C2" s="16"/>
      <c r="D2" s="16"/>
      <c r="E2" s="17"/>
      <c r="F2" s="104" t="s">
        <v>95</v>
      </c>
    </row>
    <row r="3" spans="1:11" ht="21" customHeight="1">
      <c r="A3" s="430"/>
      <c r="B3" s="429" t="s">
        <v>363</v>
      </c>
      <c r="C3" s="429"/>
      <c r="D3" s="429"/>
      <c r="E3" s="429"/>
      <c r="F3" s="432" t="s">
        <v>101</v>
      </c>
    </row>
    <row r="4" spans="1:11" ht="11.1" customHeight="1">
      <c r="A4" s="431"/>
      <c r="B4" s="435" t="s">
        <v>147</v>
      </c>
      <c r="C4" s="435" t="s">
        <v>364</v>
      </c>
      <c r="D4" s="435" t="s">
        <v>405</v>
      </c>
      <c r="E4" s="435" t="s">
        <v>365</v>
      </c>
      <c r="F4" s="433"/>
    </row>
    <row r="5" spans="1:11" ht="11.1" customHeight="1">
      <c r="A5" s="431"/>
      <c r="B5" s="436"/>
      <c r="C5" s="436"/>
      <c r="D5" s="436"/>
      <c r="E5" s="436"/>
      <c r="F5" s="433"/>
    </row>
    <row r="6" spans="1:11" ht="11.1" customHeight="1">
      <c r="A6" s="431"/>
      <c r="B6" s="436"/>
      <c r="C6" s="436"/>
      <c r="D6" s="436"/>
      <c r="E6" s="436"/>
      <c r="F6" s="433"/>
    </row>
    <row r="7" spans="1:11" ht="11.1" customHeight="1">
      <c r="A7" s="431"/>
      <c r="B7" s="437"/>
      <c r="C7" s="437"/>
      <c r="D7" s="437"/>
      <c r="E7" s="437"/>
      <c r="F7" s="434"/>
    </row>
    <row r="8" spans="1:11" ht="24.95" customHeight="1">
      <c r="A8" s="62" t="s">
        <v>3</v>
      </c>
      <c r="B8" s="89">
        <v>114.1923</v>
      </c>
      <c r="C8" s="89">
        <v>102.7633</v>
      </c>
      <c r="D8" s="89">
        <v>101.0896</v>
      </c>
      <c r="E8" s="89">
        <v>100.908</v>
      </c>
      <c r="F8" s="94">
        <v>102.41079999999999</v>
      </c>
      <c r="J8" s="354"/>
      <c r="K8" s="358"/>
    </row>
    <row r="9" spans="1:11" ht="24.95" customHeight="1">
      <c r="A9" s="14" t="s">
        <v>81</v>
      </c>
      <c r="B9" s="91">
        <v>122.0526</v>
      </c>
      <c r="C9" s="91">
        <v>105.55719999999999</v>
      </c>
      <c r="D9" s="91">
        <v>103.28060000000001</v>
      </c>
      <c r="E9" s="91">
        <v>103.29049999999999</v>
      </c>
      <c r="F9" s="95">
        <v>103.61320000000001</v>
      </c>
      <c r="J9" s="355"/>
      <c r="K9" s="358"/>
    </row>
    <row r="10" spans="1:11" ht="24.95" customHeight="1">
      <c r="A10" s="63" t="s">
        <v>76</v>
      </c>
      <c r="B10" s="93">
        <v>140.11930000000001</v>
      </c>
      <c r="C10" s="93">
        <v>122.4936</v>
      </c>
      <c r="D10" s="93">
        <v>105.1735</v>
      </c>
      <c r="E10" s="93">
        <v>101.4432</v>
      </c>
      <c r="F10" s="96">
        <v>122.1563</v>
      </c>
      <c r="J10" s="355"/>
      <c r="K10" s="358"/>
    </row>
    <row r="11" spans="1:11" ht="24.95" customHeight="1">
      <c r="A11" s="64" t="s">
        <v>77</v>
      </c>
      <c r="B11" s="93">
        <v>117.16160000000001</v>
      </c>
      <c r="C11" s="93">
        <v>104.78919999999999</v>
      </c>
      <c r="D11" s="93">
        <v>103.91630000000001</v>
      </c>
      <c r="E11" s="93">
        <v>104.5033</v>
      </c>
      <c r="F11" s="96">
        <v>102.0609</v>
      </c>
      <c r="J11" s="355"/>
      <c r="K11" s="358"/>
    </row>
    <row r="12" spans="1:11" ht="24.95" customHeight="1">
      <c r="A12" s="64" t="s">
        <v>78</v>
      </c>
      <c r="B12" s="93">
        <v>131.35769999999999</v>
      </c>
      <c r="C12" s="93">
        <v>99.764300000000006</v>
      </c>
      <c r="D12" s="93">
        <v>100.024</v>
      </c>
      <c r="E12" s="93">
        <v>100</v>
      </c>
      <c r="F12" s="96">
        <v>99.855699999999999</v>
      </c>
      <c r="J12" s="355"/>
      <c r="K12" s="358"/>
    </row>
    <row r="13" spans="1:11" ht="24.95" customHeight="1">
      <c r="A13" s="14" t="s">
        <v>82</v>
      </c>
      <c r="B13" s="91">
        <v>116.2563</v>
      </c>
      <c r="C13" s="91">
        <v>101.93810000000001</v>
      </c>
      <c r="D13" s="91">
        <v>100.255</v>
      </c>
      <c r="E13" s="91">
        <v>100.3648</v>
      </c>
      <c r="F13" s="95">
        <v>101.7589</v>
      </c>
      <c r="J13" s="356"/>
      <c r="K13" s="358"/>
    </row>
    <row r="14" spans="1:11" ht="24.95" customHeight="1">
      <c r="A14" s="14" t="s">
        <v>83</v>
      </c>
      <c r="B14" s="91">
        <v>91.934600000000003</v>
      </c>
      <c r="C14" s="91">
        <v>92.694800000000001</v>
      </c>
      <c r="D14" s="91">
        <v>93.066699999999997</v>
      </c>
      <c r="E14" s="91">
        <v>93.254599999999996</v>
      </c>
      <c r="F14" s="95">
        <v>95.227400000000003</v>
      </c>
      <c r="J14" s="355"/>
      <c r="K14" s="358"/>
    </row>
    <row r="15" spans="1:11" ht="24.95" customHeight="1">
      <c r="A15" s="65" t="s">
        <v>91</v>
      </c>
      <c r="B15" s="91">
        <v>109.0502</v>
      </c>
      <c r="C15" s="91">
        <v>101.4952</v>
      </c>
      <c r="D15" s="91">
        <v>101.3867</v>
      </c>
      <c r="E15" s="91">
        <v>100.5817</v>
      </c>
      <c r="F15" s="95">
        <v>102.0278</v>
      </c>
      <c r="J15" s="356"/>
      <c r="K15" s="358"/>
    </row>
    <row r="16" spans="1:11" ht="24.95" customHeight="1">
      <c r="A16" s="14" t="s">
        <v>84</v>
      </c>
      <c r="B16" s="91">
        <v>106.7687</v>
      </c>
      <c r="C16" s="91">
        <v>102.5996</v>
      </c>
      <c r="D16" s="91">
        <v>100.4729</v>
      </c>
      <c r="E16" s="91">
        <v>100.2634</v>
      </c>
      <c r="F16" s="97">
        <v>102.49469999999999</v>
      </c>
      <c r="J16" s="357"/>
      <c r="K16" s="358"/>
    </row>
    <row r="17" spans="1:11" ht="24.95" customHeight="1">
      <c r="A17" s="14" t="s">
        <v>85</v>
      </c>
      <c r="B17" s="91">
        <v>111.87479999999999</v>
      </c>
      <c r="C17" s="91">
        <v>106.13979999999999</v>
      </c>
      <c r="D17" s="91">
        <v>100.355</v>
      </c>
      <c r="E17" s="91">
        <v>100.1157</v>
      </c>
      <c r="F17" s="95">
        <v>106.246</v>
      </c>
      <c r="J17" s="355"/>
      <c r="K17" s="358"/>
    </row>
    <row r="18" spans="1:11" ht="24.95" customHeight="1">
      <c r="A18" s="66" t="s">
        <v>79</v>
      </c>
      <c r="B18" s="93">
        <v>110.4997</v>
      </c>
      <c r="C18" s="93">
        <v>107.7775</v>
      </c>
      <c r="D18" s="93">
        <v>100</v>
      </c>
      <c r="E18" s="93">
        <v>100</v>
      </c>
      <c r="F18" s="96">
        <v>107.7775</v>
      </c>
      <c r="J18" s="355"/>
      <c r="K18" s="358"/>
    </row>
    <row r="19" spans="1:11" ht="24.95" customHeight="1">
      <c r="A19" s="14" t="s">
        <v>86</v>
      </c>
      <c r="B19" s="91">
        <v>107.1041</v>
      </c>
      <c r="C19" s="91">
        <v>100.5641</v>
      </c>
      <c r="D19" s="91">
        <v>102.8032</v>
      </c>
      <c r="E19" s="91">
        <v>102.09310000000001</v>
      </c>
      <c r="F19" s="95">
        <v>100.7681</v>
      </c>
      <c r="J19" s="357"/>
      <c r="K19" s="358"/>
    </row>
    <row r="20" spans="1:11" ht="24.95" customHeight="1">
      <c r="A20" s="14" t="s">
        <v>87</v>
      </c>
      <c r="B20" s="91">
        <v>95.136600000000001</v>
      </c>
      <c r="C20" s="91">
        <v>98.276799999999994</v>
      </c>
      <c r="D20" s="91">
        <v>100.2264</v>
      </c>
      <c r="E20" s="91">
        <v>100.14449999999999</v>
      </c>
      <c r="F20" s="97">
        <v>98.2059</v>
      </c>
      <c r="J20" s="65"/>
      <c r="K20" s="90"/>
    </row>
    <row r="21" spans="1:11" ht="24.95" customHeight="1">
      <c r="A21" s="14" t="s">
        <v>88</v>
      </c>
      <c r="B21" s="91">
        <v>173.75659999999999</v>
      </c>
      <c r="C21" s="91">
        <v>104.17659999999999</v>
      </c>
      <c r="D21" s="91">
        <v>100</v>
      </c>
      <c r="E21" s="91">
        <v>100</v>
      </c>
      <c r="F21" s="97">
        <v>104.1982</v>
      </c>
      <c r="J21" s="63"/>
      <c r="K21" s="93"/>
    </row>
    <row r="22" spans="1:11" ht="24.95" customHeight="1">
      <c r="A22" s="66" t="s">
        <v>80</v>
      </c>
      <c r="B22" s="92">
        <v>183.17060000000001</v>
      </c>
      <c r="C22" s="92">
        <v>104.40989999999999</v>
      </c>
      <c r="D22" s="92">
        <v>100</v>
      </c>
      <c r="E22" s="92">
        <v>100</v>
      </c>
      <c r="F22" s="98">
        <v>104.40989999999999</v>
      </c>
      <c r="J22" s="14"/>
      <c r="K22" s="91"/>
    </row>
    <row r="23" spans="1:11" ht="24.95" customHeight="1">
      <c r="A23" s="14" t="s">
        <v>89</v>
      </c>
      <c r="B23" s="90">
        <v>96.550899999999999</v>
      </c>
      <c r="C23" s="90">
        <v>102.4139</v>
      </c>
      <c r="D23" s="90">
        <v>99.031899999999993</v>
      </c>
      <c r="E23" s="90">
        <v>99.876099999999994</v>
      </c>
      <c r="F23" s="97">
        <v>102.2944</v>
      </c>
      <c r="J23" s="14"/>
      <c r="K23" s="91"/>
    </row>
    <row r="24" spans="1:11" ht="24.95" customHeight="1">
      <c r="A24" s="65" t="s">
        <v>92</v>
      </c>
      <c r="B24" s="90">
        <v>114.5317</v>
      </c>
      <c r="C24" s="90">
        <v>107.53830000000001</v>
      </c>
      <c r="D24" s="90">
        <v>100.7689</v>
      </c>
      <c r="E24" s="90">
        <v>100.5575</v>
      </c>
      <c r="F24" s="97">
        <v>107.2711</v>
      </c>
      <c r="J24" s="65"/>
      <c r="K24" s="91"/>
    </row>
    <row r="25" spans="1:11" ht="24.95" customHeight="1">
      <c r="A25" s="62" t="s">
        <v>4</v>
      </c>
      <c r="B25" s="89">
        <v>171.02099999999999</v>
      </c>
      <c r="C25" s="89">
        <v>120.0264</v>
      </c>
      <c r="D25" s="89">
        <v>105.1028</v>
      </c>
      <c r="E25" s="89">
        <v>102.2825</v>
      </c>
      <c r="F25" s="99">
        <v>118.77630000000001</v>
      </c>
    </row>
    <row r="26" spans="1:11" ht="24.95" customHeight="1">
      <c r="A26" s="62" t="s">
        <v>5</v>
      </c>
      <c r="B26" s="89">
        <v>105.04819999999999</v>
      </c>
      <c r="C26" s="89">
        <v>103.5562</v>
      </c>
      <c r="D26" s="89">
        <v>100.94929999999999</v>
      </c>
      <c r="E26" s="89">
        <v>100.24590000000001</v>
      </c>
      <c r="F26" s="99">
        <v>103.47280000000001</v>
      </c>
    </row>
    <row r="27" spans="1:11" ht="24.95" customHeight="1">
      <c r="A27" s="67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DE0C-1364-45A0-A95A-A29DBBEF2644}">
  <dimension ref="A1:D21"/>
  <sheetViews>
    <sheetView topLeftCell="A13" workbookViewId="0">
      <selection activeCell="L38" sqref="L38"/>
    </sheetView>
  </sheetViews>
  <sheetFormatPr defaultColWidth="9" defaultRowHeight="15.75"/>
  <cols>
    <col min="1" max="1" width="41" style="312" customWidth="1"/>
    <col min="2" max="3" width="15.375" style="126" customWidth="1"/>
    <col min="4" max="4" width="11.625" style="126" customWidth="1"/>
    <col min="5" max="5" width="8.375" style="126" bestFit="1" customWidth="1"/>
    <col min="6" max="16384" width="9" style="126"/>
  </cols>
  <sheetData>
    <row r="1" spans="1:4" ht="29.25" customHeight="1">
      <c r="A1" s="438" t="s">
        <v>370</v>
      </c>
      <c r="B1" s="438"/>
      <c r="C1" s="438"/>
    </row>
    <row r="2" spans="1:4">
      <c r="A2" s="304"/>
      <c r="B2" s="167"/>
      <c r="C2" s="305" t="s">
        <v>292</v>
      </c>
    </row>
    <row r="3" spans="1:4" ht="78.75">
      <c r="A3" s="306"/>
      <c r="B3" s="395" t="s">
        <v>366</v>
      </c>
      <c r="C3" s="395" t="s">
        <v>367</v>
      </c>
      <c r="D3" s="307"/>
    </row>
    <row r="4" spans="1:4" ht="23.25" customHeight="1">
      <c r="A4" s="308" t="s">
        <v>293</v>
      </c>
      <c r="B4" s="132">
        <f>SUM(B6:B19)</f>
        <v>3156540963.7039003</v>
      </c>
      <c r="C4" s="309">
        <v>102</v>
      </c>
      <c r="D4" s="310"/>
    </row>
    <row r="5" spans="1:4" ht="23.25" customHeight="1">
      <c r="A5" s="308" t="s">
        <v>21</v>
      </c>
      <c r="B5" s="311"/>
      <c r="C5" s="311"/>
      <c r="D5" s="310"/>
    </row>
    <row r="6" spans="1:4" ht="23.25" customHeight="1">
      <c r="A6" s="312" t="s">
        <v>294</v>
      </c>
      <c r="B6" s="311">
        <v>0</v>
      </c>
      <c r="C6" s="311"/>
      <c r="D6" s="310"/>
    </row>
    <row r="7" spans="1:4" ht="23.25" customHeight="1">
      <c r="A7" s="312" t="s">
        <v>295</v>
      </c>
      <c r="B7" s="311">
        <v>62160778.210999995</v>
      </c>
      <c r="C7" s="310">
        <v>98</v>
      </c>
      <c r="D7" s="310"/>
    </row>
    <row r="8" spans="1:4" ht="23.25" customHeight="1">
      <c r="A8" s="312" t="s">
        <v>296</v>
      </c>
      <c r="B8" s="311">
        <v>0</v>
      </c>
      <c r="C8" s="311"/>
      <c r="D8" s="310"/>
    </row>
    <row r="9" spans="1:4" ht="23.25" customHeight="1">
      <c r="A9" s="312" t="s">
        <v>297</v>
      </c>
      <c r="B9" s="311">
        <v>16290454.8846</v>
      </c>
      <c r="C9" s="310">
        <v>85</v>
      </c>
      <c r="D9" s="310"/>
    </row>
    <row r="10" spans="1:4" ht="23.25" customHeight="1">
      <c r="A10" s="312" t="s">
        <v>368</v>
      </c>
      <c r="B10" s="311">
        <v>1745781907.2013001</v>
      </c>
      <c r="C10" s="310">
        <v>101</v>
      </c>
      <c r="D10" s="310"/>
    </row>
    <row r="11" spans="1:4" ht="23.25" customHeight="1">
      <c r="A11" s="312" t="s">
        <v>298</v>
      </c>
      <c r="B11" s="311">
        <v>0</v>
      </c>
      <c r="C11" s="311"/>
      <c r="D11" s="310"/>
    </row>
    <row r="12" spans="1:4" ht="23.25" customHeight="1">
      <c r="A12" s="312" t="s">
        <v>299</v>
      </c>
      <c r="B12" s="311">
        <v>16294.9576</v>
      </c>
      <c r="C12" s="310">
        <v>70</v>
      </c>
      <c r="D12" s="310"/>
    </row>
    <row r="13" spans="1:4" ht="23.25" customHeight="1">
      <c r="A13" s="312" t="s">
        <v>300</v>
      </c>
      <c r="B13" s="311">
        <v>457905639.73969984</v>
      </c>
      <c r="C13" s="310">
        <v>99.5</v>
      </c>
      <c r="D13" s="310"/>
    </row>
    <row r="14" spans="1:4" ht="23.25" customHeight="1">
      <c r="A14" s="312" t="s">
        <v>301</v>
      </c>
      <c r="B14" s="311">
        <v>5606550.6985999998</v>
      </c>
      <c r="C14" s="310">
        <v>99.8</v>
      </c>
      <c r="D14" s="310"/>
    </row>
    <row r="15" spans="1:4" ht="23.25" customHeight="1">
      <c r="A15" s="312" t="s">
        <v>369</v>
      </c>
      <c r="B15" s="311">
        <v>112807994.17640001</v>
      </c>
      <c r="C15" s="310">
        <v>88</v>
      </c>
      <c r="D15" s="310"/>
    </row>
    <row r="16" spans="1:4" ht="23.25" customHeight="1">
      <c r="A16" s="312" t="s">
        <v>302</v>
      </c>
      <c r="B16" s="311">
        <v>68256990.696099997</v>
      </c>
      <c r="C16" s="310">
        <v>85.6</v>
      </c>
      <c r="D16" s="310"/>
    </row>
    <row r="17" spans="1:4" ht="23.25" customHeight="1">
      <c r="A17" s="312" t="s">
        <v>303</v>
      </c>
      <c r="B17" s="311">
        <v>20676123.978299998</v>
      </c>
      <c r="C17" s="311">
        <v>70</v>
      </c>
      <c r="D17" s="310"/>
    </row>
    <row r="18" spans="1:4" ht="23.25" customHeight="1">
      <c r="A18" s="312" t="s">
        <v>304</v>
      </c>
      <c r="B18" s="311">
        <v>0</v>
      </c>
      <c r="C18" s="311">
        <v>90.1</v>
      </c>
      <c r="D18" s="310"/>
    </row>
    <row r="19" spans="1:4" ht="23.25" customHeight="1">
      <c r="A19" s="312" t="s">
        <v>305</v>
      </c>
      <c r="B19" s="311">
        <v>667038229.16030002</v>
      </c>
      <c r="C19" s="310">
        <v>93</v>
      </c>
    </row>
    <row r="20" spans="1:4" ht="15.75" customHeight="1">
      <c r="B20" s="313"/>
      <c r="C20" s="313"/>
    </row>
    <row r="21" spans="1:4">
      <c r="A21" s="396" t="s">
        <v>371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A3F5-DF86-440A-9D0A-815085289428}">
  <dimension ref="A1:F21"/>
  <sheetViews>
    <sheetView topLeftCell="A13" workbookViewId="0">
      <selection activeCell="L38" sqref="L38"/>
    </sheetView>
  </sheetViews>
  <sheetFormatPr defaultColWidth="9" defaultRowHeight="15.75"/>
  <cols>
    <col min="1" max="1" width="40.375" style="312" customWidth="1"/>
    <col min="2" max="3" width="15.375" style="126" customWidth="1"/>
    <col min="4" max="4" width="12.375" style="126" customWidth="1"/>
    <col min="5" max="6" width="14.75" style="126" bestFit="1" customWidth="1"/>
    <col min="7" max="16384" width="9" style="126"/>
  </cols>
  <sheetData>
    <row r="1" spans="1:6" ht="33" customHeight="1">
      <c r="A1" s="438" t="s">
        <v>372</v>
      </c>
      <c r="B1" s="438"/>
      <c r="C1" s="438"/>
    </row>
    <row r="2" spans="1:6">
      <c r="A2" s="304"/>
      <c r="B2" s="167"/>
      <c r="C2" s="305" t="s">
        <v>292</v>
      </c>
    </row>
    <row r="3" spans="1:6" ht="78.75">
      <c r="A3" s="306"/>
      <c r="B3" s="395" t="s">
        <v>366</v>
      </c>
      <c r="C3" s="395" t="s">
        <v>367</v>
      </c>
      <c r="D3" s="307"/>
    </row>
    <row r="4" spans="1:6" ht="26.25" customHeight="1">
      <c r="A4" s="308" t="s">
        <v>293</v>
      </c>
      <c r="B4" s="132">
        <v>2959573179.6224995</v>
      </c>
      <c r="C4" s="309">
        <v>100.1</v>
      </c>
      <c r="D4" s="310"/>
      <c r="E4" s="212"/>
      <c r="F4" s="212"/>
    </row>
    <row r="5" spans="1:6" ht="26.25" customHeight="1">
      <c r="A5" s="308" t="s">
        <v>21</v>
      </c>
      <c r="B5" s="311"/>
      <c r="C5" s="311"/>
      <c r="D5" s="310"/>
      <c r="F5" s="207"/>
    </row>
    <row r="6" spans="1:6" ht="26.25" customHeight="1">
      <c r="A6" s="312" t="s">
        <v>294</v>
      </c>
      <c r="B6" s="311">
        <v>0</v>
      </c>
      <c r="C6" s="311"/>
      <c r="D6" s="310"/>
    </row>
    <row r="7" spans="1:6" ht="26.25" customHeight="1">
      <c r="A7" s="312" t="s">
        <v>295</v>
      </c>
      <c r="B7" s="311">
        <v>17833707.180300001</v>
      </c>
      <c r="C7" s="310">
        <v>55</v>
      </c>
      <c r="D7" s="310"/>
    </row>
    <row r="8" spans="1:6" ht="26.25" customHeight="1">
      <c r="A8" s="312" t="s">
        <v>296</v>
      </c>
      <c r="B8" s="311">
        <v>0</v>
      </c>
      <c r="C8" s="311">
        <v>87</v>
      </c>
      <c r="D8" s="310"/>
    </row>
    <row r="9" spans="1:6" ht="26.25" customHeight="1">
      <c r="A9" s="312" t="s">
        <v>297</v>
      </c>
      <c r="B9" s="311">
        <v>4979460.4296000004</v>
      </c>
      <c r="C9" s="310">
        <v>81.5</v>
      </c>
      <c r="D9" s="310"/>
    </row>
    <row r="10" spans="1:6" ht="26.25" customHeight="1">
      <c r="A10" s="312" t="s">
        <v>368</v>
      </c>
      <c r="B10" s="311">
        <v>1010085025.247</v>
      </c>
      <c r="C10" s="310">
        <v>98.5</v>
      </c>
      <c r="D10" s="310"/>
    </row>
    <row r="11" spans="1:6" ht="26.25" customHeight="1">
      <c r="A11" s="312" t="s">
        <v>298</v>
      </c>
      <c r="B11" s="311">
        <v>0</v>
      </c>
      <c r="C11" s="311">
        <v>0</v>
      </c>
      <c r="D11" s="310"/>
    </row>
    <row r="12" spans="1:6" ht="26.25" customHeight="1">
      <c r="A12" s="312" t="s">
        <v>299</v>
      </c>
      <c r="B12" s="311">
        <v>16851.248899999999</v>
      </c>
      <c r="C12" s="310">
        <v>75.2</v>
      </c>
      <c r="D12" s="310"/>
    </row>
    <row r="13" spans="1:6" s="43" customFormat="1" ht="26.25" customHeight="1">
      <c r="A13" s="312" t="s">
        <v>300</v>
      </c>
      <c r="B13" s="311">
        <v>633774835.73710001</v>
      </c>
      <c r="C13" s="310">
        <v>98</v>
      </c>
      <c r="D13" s="353"/>
    </row>
    <row r="14" spans="1:6" ht="26.25" customHeight="1">
      <c r="A14" s="312" t="s">
        <v>301</v>
      </c>
      <c r="B14" s="311">
        <v>34231601.853699997</v>
      </c>
      <c r="C14" s="310">
        <v>99.2</v>
      </c>
      <c r="D14" s="310"/>
    </row>
    <row r="15" spans="1:6" ht="26.25" customHeight="1">
      <c r="A15" s="312" t="s">
        <v>369</v>
      </c>
      <c r="B15" s="311">
        <v>557357979.16830003</v>
      </c>
      <c r="C15" s="310">
        <v>98.6</v>
      </c>
      <c r="D15" s="310"/>
    </row>
    <row r="16" spans="1:6" ht="26.25" customHeight="1">
      <c r="A16" s="312" t="s">
        <v>302</v>
      </c>
      <c r="B16" s="311">
        <v>46380505.446199998</v>
      </c>
      <c r="C16" s="310">
        <v>100.2</v>
      </c>
      <c r="D16" s="310"/>
    </row>
    <row r="17" spans="1:4" ht="26.25" customHeight="1">
      <c r="A17" s="312" t="s">
        <v>303</v>
      </c>
      <c r="B17" s="311">
        <v>166208603.96899998</v>
      </c>
      <c r="C17" s="310">
        <v>99</v>
      </c>
      <c r="D17" s="310"/>
    </row>
    <row r="18" spans="1:4" ht="26.25" customHeight="1">
      <c r="A18" s="312" t="s">
        <v>304</v>
      </c>
      <c r="B18" s="311">
        <v>995358.18989999988</v>
      </c>
      <c r="C18" s="310">
        <v>98.8</v>
      </c>
      <c r="D18" s="310"/>
    </row>
    <row r="19" spans="1:4" ht="26.25" customHeight="1">
      <c r="A19" s="312" t="s">
        <v>305</v>
      </c>
      <c r="B19" s="311">
        <v>487709251.15249985</v>
      </c>
      <c r="C19" s="310">
        <v>100.5</v>
      </c>
    </row>
    <row r="20" spans="1:4">
      <c r="B20" s="313"/>
      <c r="C20" s="313"/>
    </row>
    <row r="21" spans="1:4">
      <c r="A21" s="396" t="s">
        <v>373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workbookViewId="0">
      <selection activeCell="B21" sqref="B21"/>
    </sheetView>
  </sheetViews>
  <sheetFormatPr defaultColWidth="8" defaultRowHeight="12.75"/>
  <cols>
    <col min="1" max="1" width="35.25" style="216" customWidth="1"/>
    <col min="2" max="2" width="13.125" style="216" customWidth="1"/>
    <col min="3" max="3" width="13.625" style="216" customWidth="1"/>
    <col min="4" max="4" width="17.75" style="216" customWidth="1"/>
    <col min="5" max="5" width="8" style="216"/>
    <col min="6" max="6" width="9.75" style="216" bestFit="1" customWidth="1"/>
    <col min="7" max="16384" width="8" style="216"/>
  </cols>
  <sheetData>
    <row r="1" spans="1:10" s="43" customFormat="1" ht="31.5" customHeight="1">
      <c r="A1" s="439" t="s">
        <v>374</v>
      </c>
      <c r="B1" s="439"/>
      <c r="C1" s="439"/>
      <c r="D1" s="439"/>
    </row>
    <row r="3" spans="1:10" ht="21" customHeight="1">
      <c r="A3" s="217"/>
      <c r="B3" s="217"/>
      <c r="C3" s="217"/>
      <c r="D3" s="271" t="s">
        <v>96</v>
      </c>
    </row>
    <row r="4" spans="1:10" ht="47.25">
      <c r="A4" s="43"/>
      <c r="B4" s="127" t="s">
        <v>375</v>
      </c>
      <c r="C4" s="127" t="s">
        <v>376</v>
      </c>
      <c r="D4" s="127" t="s">
        <v>377</v>
      </c>
    </row>
    <row r="5" spans="1:10" ht="31.5">
      <c r="A5" s="219" t="s">
        <v>219</v>
      </c>
      <c r="B5" s="220">
        <v>5369029.8763510007</v>
      </c>
      <c r="C5" s="220">
        <v>5338071.8341700006</v>
      </c>
      <c r="D5" s="259">
        <f>B5/C5%</f>
        <v>100.57994802510585</v>
      </c>
      <c r="E5" s="224"/>
      <c r="F5" s="224"/>
      <c r="G5" s="241"/>
      <c r="I5" s="221"/>
      <c r="J5" s="221"/>
    </row>
    <row r="6" spans="1:10" ht="24.95" customHeight="1">
      <c r="A6" s="188" t="s">
        <v>106</v>
      </c>
      <c r="B6" s="220">
        <v>4872237.0492560007</v>
      </c>
      <c r="C6" s="220">
        <v>4723467.9203280006</v>
      </c>
      <c r="D6" s="259">
        <f t="shared" ref="D6:D25" si="0">B6/C6%</f>
        <v>103.14957424158116</v>
      </c>
      <c r="E6" s="224"/>
      <c r="F6" s="239"/>
      <c r="G6" s="241"/>
      <c r="I6" s="222"/>
      <c r="J6" s="221"/>
    </row>
    <row r="7" spans="1:10" ht="18.75" customHeight="1">
      <c r="A7" s="155" t="s">
        <v>107</v>
      </c>
      <c r="B7" s="223">
        <v>36449.598113</v>
      </c>
      <c r="C7" s="223">
        <v>30143.969229999999</v>
      </c>
      <c r="D7" s="260">
        <f>B8/C8%</f>
        <v>90.725580496173038</v>
      </c>
      <c r="E7" s="224"/>
      <c r="F7" s="239"/>
      <c r="G7" s="241"/>
      <c r="I7" s="222"/>
      <c r="J7" s="221"/>
    </row>
    <row r="8" spans="1:10" ht="18.75" customHeight="1">
      <c r="A8" s="155" t="s">
        <v>108</v>
      </c>
      <c r="B8" s="223">
        <v>3575937.8879180001</v>
      </c>
      <c r="C8" s="223">
        <v>3941488.0217479998</v>
      </c>
      <c r="D8" s="260">
        <f t="shared" si="0"/>
        <v>90.725580496173038</v>
      </c>
      <c r="E8" s="224"/>
      <c r="F8" s="239"/>
      <c r="G8" s="241"/>
      <c r="I8" s="222"/>
      <c r="J8" s="221"/>
    </row>
    <row r="9" spans="1:10" ht="31.5">
      <c r="A9" s="155" t="s">
        <v>109</v>
      </c>
      <c r="B9" s="223">
        <v>400401.46610100003</v>
      </c>
      <c r="C9" s="223">
        <v>332234.32191499998</v>
      </c>
      <c r="D9" s="260">
        <f t="shared" si="0"/>
        <v>120.51779111594622</v>
      </c>
      <c r="E9" s="224"/>
      <c r="F9" s="239"/>
      <c r="G9" s="241"/>
      <c r="I9" s="222"/>
      <c r="J9" s="221"/>
    </row>
    <row r="10" spans="1:10" ht="18" customHeight="1">
      <c r="A10" s="155" t="s">
        <v>110</v>
      </c>
      <c r="B10" s="223">
        <v>210220.71649999998</v>
      </c>
      <c r="C10" s="223">
        <v>166764.997806</v>
      </c>
      <c r="D10" s="260">
        <f t="shared" si="0"/>
        <v>126.05805730561794</v>
      </c>
      <c r="E10" s="224"/>
      <c r="F10" s="239"/>
      <c r="G10" s="241"/>
      <c r="I10" s="222"/>
      <c r="J10" s="221"/>
    </row>
    <row r="11" spans="1:10" ht="18" customHeight="1">
      <c r="A11" s="155" t="s">
        <v>111</v>
      </c>
      <c r="B11" s="223">
        <v>26324.065737000001</v>
      </c>
      <c r="C11" s="223">
        <v>14276.910243</v>
      </c>
      <c r="D11" s="260">
        <f t="shared" si="0"/>
        <v>184.38209170577889</v>
      </c>
      <c r="E11" s="224"/>
      <c r="F11" s="239"/>
      <c r="G11" s="241"/>
      <c r="I11" s="222"/>
      <c r="J11" s="221"/>
    </row>
    <row r="12" spans="1:10" ht="18" customHeight="1">
      <c r="A12" s="155" t="s">
        <v>112</v>
      </c>
      <c r="B12" s="223">
        <v>88134.598983000003</v>
      </c>
      <c r="C12" s="223">
        <v>87481.918661000003</v>
      </c>
      <c r="D12" s="260">
        <f t="shared" si="0"/>
        <v>100.74607453973339</v>
      </c>
      <c r="E12" s="224"/>
      <c r="F12" s="239"/>
      <c r="G12" s="241"/>
      <c r="I12" s="222"/>
      <c r="J12" s="221"/>
    </row>
    <row r="13" spans="1:10" s="226" customFormat="1" ht="18.75" customHeight="1">
      <c r="A13" s="169" t="s">
        <v>220</v>
      </c>
      <c r="B13" s="225">
        <v>57302.396032999997</v>
      </c>
      <c r="C13" s="225">
        <v>58772.152529999999</v>
      </c>
      <c r="D13" s="261">
        <f t="shared" si="0"/>
        <v>97.499229764896285</v>
      </c>
      <c r="E13" s="224"/>
      <c r="F13" s="240"/>
      <c r="G13" s="241"/>
      <c r="I13" s="227"/>
      <c r="J13" s="227"/>
    </row>
    <row r="14" spans="1:10" ht="19.5" customHeight="1">
      <c r="A14" s="155" t="s">
        <v>113</v>
      </c>
      <c r="B14" s="223">
        <v>456697.48380400002</v>
      </c>
      <c r="C14" s="223">
        <v>100968.414603</v>
      </c>
      <c r="D14" s="260">
        <f t="shared" si="0"/>
        <v>452.31717819844874</v>
      </c>
      <c r="E14" s="224"/>
      <c r="F14" s="239"/>
      <c r="G14" s="241"/>
      <c r="I14" s="222"/>
      <c r="J14" s="221"/>
    </row>
    <row r="15" spans="1:10" ht="31.5">
      <c r="A15" s="155" t="s">
        <v>114</v>
      </c>
      <c r="B15" s="223">
        <v>2779.2674040000002</v>
      </c>
      <c r="C15" s="223">
        <v>3496.3219760000002</v>
      </c>
      <c r="D15" s="260">
        <f t="shared" si="0"/>
        <v>79.491174527914822</v>
      </c>
      <c r="E15" s="224"/>
      <c r="F15" s="239"/>
      <c r="G15" s="241"/>
      <c r="I15" s="222"/>
      <c r="J15" s="221"/>
    </row>
    <row r="16" spans="1:10" ht="17.25" customHeight="1">
      <c r="A16" s="155" t="s">
        <v>115</v>
      </c>
      <c r="B16" s="223">
        <v>1190.4642570000001</v>
      </c>
      <c r="C16" s="223">
        <v>136.67416</v>
      </c>
      <c r="D16" s="260">
        <f t="shared" si="0"/>
        <v>871.02364997158202</v>
      </c>
      <c r="E16" s="224"/>
      <c r="F16" s="239"/>
      <c r="G16" s="241"/>
      <c r="I16" s="222"/>
      <c r="J16" s="221"/>
    </row>
    <row r="17" spans="1:10" ht="17.25" customHeight="1">
      <c r="A17" s="155" t="s">
        <v>116</v>
      </c>
      <c r="B17" s="223">
        <v>69073.486143000002</v>
      </c>
      <c r="C17" s="223">
        <v>35803.460768999998</v>
      </c>
      <c r="D17" s="260">
        <f t="shared" si="0"/>
        <v>192.92404884727361</v>
      </c>
      <c r="E17" s="224"/>
      <c r="F17" s="239"/>
      <c r="G17" s="241"/>
      <c r="I17" s="222"/>
      <c r="J17" s="221"/>
    </row>
    <row r="18" spans="1:10" ht="31.5">
      <c r="A18" s="155" t="s">
        <v>117</v>
      </c>
      <c r="B18" s="223">
        <v>5028.0142960000003</v>
      </c>
      <c r="C18" s="223">
        <v>4034.3512169999999</v>
      </c>
      <c r="D18" s="260">
        <f t="shared" si="0"/>
        <v>124.63005885092231</v>
      </c>
      <c r="E18" s="224"/>
      <c r="F18" s="239"/>
      <c r="G18" s="241"/>
      <c r="I18" s="222"/>
      <c r="J18" s="221"/>
    </row>
    <row r="19" spans="1:10" ht="47.25">
      <c r="A19" s="155" t="s">
        <v>118</v>
      </c>
      <c r="B19" s="223">
        <v>0</v>
      </c>
      <c r="C19" s="223">
        <v>6638.558</v>
      </c>
      <c r="D19" s="223">
        <v>0</v>
      </c>
      <c r="E19" s="224"/>
      <c r="F19" s="239"/>
      <c r="G19" s="241"/>
      <c r="I19" s="222"/>
      <c r="J19" s="221"/>
    </row>
    <row r="20" spans="1:10" ht="15.75">
      <c r="A20" s="188" t="s">
        <v>119</v>
      </c>
      <c r="B20" s="223">
        <v>0</v>
      </c>
      <c r="C20" s="223">
        <v>0</v>
      </c>
      <c r="D20" s="223">
        <v>0</v>
      </c>
      <c r="E20" s="224"/>
      <c r="F20" s="239"/>
      <c r="G20" s="241"/>
      <c r="I20" s="222"/>
      <c r="J20" s="221"/>
    </row>
    <row r="21" spans="1:10" ht="31.5">
      <c r="A21" s="188" t="s">
        <v>120</v>
      </c>
      <c r="B21" s="220">
        <v>496380.81320700003</v>
      </c>
      <c r="C21" s="220">
        <v>614188.46184200002</v>
      </c>
      <c r="D21" s="259">
        <f t="shared" si="0"/>
        <v>80.8189739869607</v>
      </c>
      <c r="E21" s="224"/>
      <c r="F21" s="239"/>
      <c r="G21" s="241"/>
      <c r="I21" s="222"/>
      <c r="J21" s="221"/>
    </row>
    <row r="22" spans="1:10" ht="39.75" customHeight="1">
      <c r="A22" s="155" t="s">
        <v>121</v>
      </c>
      <c r="B22" s="223">
        <v>496380.81320700003</v>
      </c>
      <c r="C22" s="223">
        <v>614188.46184200002</v>
      </c>
      <c r="D22" s="260">
        <f t="shared" si="0"/>
        <v>80.8189739869607</v>
      </c>
      <c r="E22" s="224"/>
      <c r="F22" s="239"/>
      <c r="G22" s="241"/>
      <c r="I22" s="222"/>
      <c r="J22" s="221"/>
    </row>
    <row r="23" spans="1:10" ht="18" customHeight="1">
      <c r="A23" s="155" t="s">
        <v>122</v>
      </c>
      <c r="B23" s="223">
        <v>391856.568249</v>
      </c>
      <c r="C23" s="223">
        <v>155610.311969</v>
      </c>
      <c r="D23" s="260">
        <f t="shared" si="0"/>
        <v>251.81915214401982</v>
      </c>
      <c r="E23" s="224"/>
      <c r="F23" s="239"/>
      <c r="G23" s="241"/>
      <c r="I23" s="222"/>
      <c r="J23" s="221"/>
    </row>
    <row r="24" spans="1:10" ht="18.75" customHeight="1">
      <c r="A24" s="188" t="s">
        <v>123</v>
      </c>
      <c r="B24" s="220">
        <v>0</v>
      </c>
      <c r="C24" s="220">
        <v>0</v>
      </c>
      <c r="D24" s="220">
        <v>0</v>
      </c>
      <c r="E24" s="224"/>
      <c r="F24" s="239"/>
      <c r="G24" s="241"/>
      <c r="I24" s="222"/>
      <c r="J24" s="221"/>
    </row>
    <row r="25" spans="1:10" ht="19.5" customHeight="1">
      <c r="A25" s="228" t="s">
        <v>124</v>
      </c>
      <c r="B25" s="220">
        <v>412.01388800000001</v>
      </c>
      <c r="C25" s="220">
        <v>415.452</v>
      </c>
      <c r="D25" s="259">
        <f t="shared" si="0"/>
        <v>99.172440618892196</v>
      </c>
      <c r="E25" s="224"/>
      <c r="F25" s="239"/>
      <c r="G25" s="241"/>
      <c r="I25" s="222"/>
      <c r="J25" s="221"/>
    </row>
    <row r="26" spans="1:10" ht="31.5">
      <c r="A26" s="229" t="s">
        <v>221</v>
      </c>
      <c r="B26" s="223">
        <v>0</v>
      </c>
      <c r="C26" s="220">
        <v>0</v>
      </c>
      <c r="D26" s="223">
        <v>0</v>
      </c>
      <c r="E26" s="224"/>
      <c r="F26" s="239"/>
      <c r="G26" s="241"/>
      <c r="I26" s="222"/>
      <c r="J26" s="221"/>
    </row>
    <row r="27" spans="1:10" ht="31.5">
      <c r="A27" s="258" t="s">
        <v>228</v>
      </c>
      <c r="B27" s="223">
        <v>0</v>
      </c>
      <c r="C27" s="220">
        <v>0</v>
      </c>
      <c r="D27" s="223">
        <v>0</v>
      </c>
    </row>
    <row r="28" spans="1:10" ht="15.75">
      <c r="A28" s="217"/>
      <c r="B28" s="43"/>
      <c r="C28" s="43"/>
      <c r="D28" s="43"/>
    </row>
    <row r="29" spans="1:10" ht="19.5" customHeight="1">
      <c r="A29" s="440" t="s">
        <v>378</v>
      </c>
      <c r="B29" s="440"/>
      <c r="C29" s="440"/>
      <c r="D29" s="440"/>
    </row>
    <row r="30" spans="1:10" ht="20.100000000000001" customHeight="1">
      <c r="A30" s="43"/>
      <c r="B30" s="43"/>
      <c r="C30" s="43"/>
      <c r="D30" s="43"/>
    </row>
    <row r="31" spans="1:10" ht="20.100000000000001" customHeight="1">
      <c r="A31" s="43"/>
      <c r="B31" s="43"/>
      <c r="C31" s="43"/>
      <c r="D31" s="43"/>
    </row>
    <row r="32" spans="1:10" ht="20.100000000000001" customHeight="1">
      <c r="A32" s="43"/>
      <c r="B32" s="43"/>
      <c r="C32" s="43"/>
      <c r="D32" s="43"/>
    </row>
    <row r="33" spans="1:4" ht="20.100000000000001" customHeight="1">
      <c r="A33" s="43"/>
      <c r="B33" s="43"/>
      <c r="C33" s="43"/>
      <c r="D33" s="43"/>
    </row>
    <row r="34" spans="1:4" ht="20.100000000000001" customHeight="1">
      <c r="A34" s="43"/>
      <c r="B34" s="43"/>
      <c r="C34" s="43"/>
      <c r="D34" s="43"/>
    </row>
    <row r="35" spans="1:4" ht="20.100000000000001" customHeight="1">
      <c r="A35" s="43"/>
      <c r="B35" s="43"/>
      <c r="C35" s="43"/>
      <c r="D35" s="43"/>
    </row>
    <row r="36" spans="1:4" ht="15.75">
      <c r="A36" s="43"/>
      <c r="B36" s="43"/>
      <c r="C36" s="43"/>
      <c r="D36" s="43"/>
    </row>
    <row r="37" spans="1:4" ht="15.75">
      <c r="A37" s="43"/>
      <c r="B37" s="43"/>
      <c r="C37" s="43"/>
      <c r="D37" s="43"/>
    </row>
    <row r="38" spans="1:4" ht="15.75">
      <c r="A38" s="43"/>
      <c r="B38" s="43"/>
      <c r="C38" s="43"/>
      <c r="D38" s="43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tabSelected="1" workbookViewId="0">
      <selection activeCell="B8" sqref="B8"/>
    </sheetView>
  </sheetViews>
  <sheetFormatPr defaultColWidth="8" defaultRowHeight="15.75"/>
  <cols>
    <col min="1" max="1" width="35.25" style="216" customWidth="1"/>
    <col min="2" max="2" width="13.375" style="216" customWidth="1"/>
    <col min="3" max="3" width="13.875" style="216" customWidth="1"/>
    <col min="4" max="4" width="16.875" style="216" customWidth="1"/>
    <col min="5" max="5" width="10.625" style="216" customWidth="1"/>
    <col min="6" max="6" width="14.5" style="216" bestFit="1" customWidth="1"/>
    <col min="7" max="7" width="11.875" style="216" bestFit="1" customWidth="1"/>
    <col min="8" max="8" width="8" style="216"/>
    <col min="10" max="16384" width="8" style="216"/>
  </cols>
  <sheetData>
    <row r="1" spans="1:9" s="43" customFormat="1" ht="30.75" customHeight="1">
      <c r="A1" s="439" t="s">
        <v>379</v>
      </c>
      <c r="B1" s="439"/>
      <c r="C1" s="439"/>
      <c r="D1" s="439"/>
      <c r="E1" s="230"/>
      <c r="F1" s="230"/>
    </row>
    <row r="3" spans="1:9" ht="21" customHeight="1">
      <c r="A3" s="217"/>
      <c r="B3" s="217"/>
      <c r="C3" s="217"/>
      <c r="D3" s="218" t="s">
        <v>96</v>
      </c>
      <c r="I3" s="216"/>
    </row>
    <row r="4" spans="1:9" ht="47.25">
      <c r="A4" s="43"/>
      <c r="B4" s="127" t="s">
        <v>375</v>
      </c>
      <c r="C4" s="127" t="s">
        <v>376</v>
      </c>
      <c r="D4" s="127" t="s">
        <v>377</v>
      </c>
      <c r="I4" s="216"/>
    </row>
    <row r="5" spans="1:9" ht="24.95" customHeight="1">
      <c r="A5" s="129" t="s">
        <v>125</v>
      </c>
      <c r="B5" s="242">
        <v>2759958.2210030002</v>
      </c>
      <c r="C5" s="242">
        <v>2249183.5501629999</v>
      </c>
      <c r="D5" s="243">
        <f>B5/C5%</f>
        <v>122.70933694153082</v>
      </c>
      <c r="E5" s="231"/>
      <c r="F5" s="249"/>
    </row>
    <row r="6" spans="1:9" ht="24.95" customHeight="1">
      <c r="A6" s="130" t="s">
        <v>126</v>
      </c>
      <c r="B6" s="242">
        <v>1043843.5822300001</v>
      </c>
      <c r="C6" s="242">
        <v>857708.363778</v>
      </c>
      <c r="D6" s="243">
        <f t="shared" ref="D6:D22" si="0">B6/C6%</f>
        <v>121.70145778130447</v>
      </c>
      <c r="E6" s="231"/>
      <c r="F6" s="237"/>
    </row>
    <row r="7" spans="1:9" ht="24.95" customHeight="1">
      <c r="A7" s="130" t="s">
        <v>127</v>
      </c>
      <c r="B7" s="242">
        <v>13060.379935999999</v>
      </c>
      <c r="C7" s="242">
        <v>14172.254188000001</v>
      </c>
      <c r="D7" s="243">
        <f>B8/C8%</f>
        <v>123.65196083478369</v>
      </c>
      <c r="E7" s="231"/>
      <c r="F7" s="237"/>
    </row>
    <row r="8" spans="1:9" ht="24.95" customHeight="1">
      <c r="A8" s="130" t="s">
        <v>128</v>
      </c>
      <c r="B8" s="242">
        <v>1703054.258837</v>
      </c>
      <c r="C8" s="242">
        <v>1377296.6051970001</v>
      </c>
      <c r="D8" s="243">
        <f t="shared" si="0"/>
        <v>123.65196083478369</v>
      </c>
      <c r="E8" s="231"/>
      <c r="F8" s="237"/>
    </row>
    <row r="9" spans="1:9" ht="24.95" customHeight="1">
      <c r="A9" s="131" t="s">
        <v>129</v>
      </c>
      <c r="B9" s="244">
        <v>70232.847164999999</v>
      </c>
      <c r="C9" s="244">
        <v>66106.961957000007</v>
      </c>
      <c r="D9" s="245">
        <f t="shared" si="0"/>
        <v>106.24122646973811</v>
      </c>
      <c r="E9" s="231"/>
      <c r="F9" s="238"/>
    </row>
    <row r="10" spans="1:9" ht="24.95" customHeight="1">
      <c r="A10" s="131" t="s">
        <v>130</v>
      </c>
      <c r="B10" s="244">
        <v>185260.00472299999</v>
      </c>
      <c r="C10" s="244">
        <v>149672.36220800001</v>
      </c>
      <c r="D10" s="245">
        <f t="shared" si="0"/>
        <v>123.77703003413801</v>
      </c>
      <c r="E10" s="231"/>
      <c r="F10" s="238"/>
    </row>
    <row r="11" spans="1:9" ht="35.1" customHeight="1">
      <c r="A11" s="131" t="s">
        <v>131</v>
      </c>
      <c r="B11" s="244">
        <v>526704.99920299998</v>
      </c>
      <c r="C11" s="244">
        <v>379657.04588799999</v>
      </c>
      <c r="D11" s="245">
        <f t="shared" si="0"/>
        <v>138.7317856754276</v>
      </c>
      <c r="E11" s="231"/>
      <c r="F11" s="238"/>
    </row>
    <row r="12" spans="1:9" ht="35.1" customHeight="1">
      <c r="A12" s="131" t="s">
        <v>132</v>
      </c>
      <c r="B12" s="244">
        <v>53369.665122999999</v>
      </c>
      <c r="C12" s="244">
        <v>43747.285797999997</v>
      </c>
      <c r="D12" s="245">
        <f t="shared" si="0"/>
        <v>121.9953744546134</v>
      </c>
      <c r="E12" s="231"/>
      <c r="F12" s="238"/>
    </row>
    <row r="13" spans="1:9" ht="24.95" customHeight="1">
      <c r="A13" s="131" t="s">
        <v>133</v>
      </c>
      <c r="B13" s="244">
        <v>9374.6894109999994</v>
      </c>
      <c r="C13" s="244">
        <v>702.13961700000004</v>
      </c>
      <c r="D13" s="245">
        <f t="shared" si="0"/>
        <v>1335.1602991802126</v>
      </c>
      <c r="E13" s="231"/>
      <c r="F13" s="238"/>
    </row>
    <row r="14" spans="1:9" ht="24.95" customHeight="1">
      <c r="A14" s="131" t="s">
        <v>134</v>
      </c>
      <c r="B14" s="244">
        <v>28376.402473999999</v>
      </c>
      <c r="C14" s="244">
        <v>23809.773080999999</v>
      </c>
      <c r="D14" s="245">
        <f t="shared" si="0"/>
        <v>119.17964265121086</v>
      </c>
      <c r="E14" s="231"/>
      <c r="F14" s="238"/>
    </row>
    <row r="15" spans="1:9" ht="35.1" customHeight="1">
      <c r="A15" s="131" t="s">
        <v>135</v>
      </c>
      <c r="B15" s="244">
        <v>4666.2867880000003</v>
      </c>
      <c r="C15" s="244">
        <v>3061.6109550000001</v>
      </c>
      <c r="D15" s="245">
        <f t="shared" si="0"/>
        <v>152.41279367580523</v>
      </c>
      <c r="E15" s="231"/>
      <c r="F15" s="238"/>
    </row>
    <row r="16" spans="1:9" ht="24.95" customHeight="1">
      <c r="A16" s="131" t="s">
        <v>136</v>
      </c>
      <c r="B16" s="244">
        <v>7179.103196</v>
      </c>
      <c r="C16" s="244">
        <v>3371.090095</v>
      </c>
      <c r="D16" s="245">
        <f t="shared" si="0"/>
        <v>212.9608819013186</v>
      </c>
      <c r="E16" s="231"/>
      <c r="F16" s="238"/>
    </row>
    <row r="17" spans="1:11" ht="24.95" customHeight="1">
      <c r="A17" s="131" t="s">
        <v>137</v>
      </c>
      <c r="B17" s="244">
        <v>41897.779591999999</v>
      </c>
      <c r="C17" s="244">
        <v>38331.66848</v>
      </c>
      <c r="D17" s="245">
        <f t="shared" si="0"/>
        <v>109.30330260437439</v>
      </c>
      <c r="E17" s="231"/>
      <c r="F17" s="238"/>
    </row>
    <row r="18" spans="1:11" ht="24.95" customHeight="1">
      <c r="A18" s="131" t="s">
        <v>138</v>
      </c>
      <c r="B18" s="244">
        <v>233027.28879600001</v>
      </c>
      <c r="C18" s="244">
        <v>174371.951875</v>
      </c>
      <c r="D18" s="245">
        <f t="shared" si="0"/>
        <v>133.63805720489245</v>
      </c>
      <c r="E18" s="231"/>
      <c r="F18" s="238"/>
      <c r="G18" s="238"/>
    </row>
    <row r="19" spans="1:11" ht="24.95" customHeight="1">
      <c r="A19" s="131" t="s">
        <v>139</v>
      </c>
      <c r="B19" s="244">
        <v>316500.113511</v>
      </c>
      <c r="C19" s="244">
        <v>269019.89546999999</v>
      </c>
      <c r="D19" s="245">
        <f t="shared" si="0"/>
        <v>117.64933331716904</v>
      </c>
      <c r="E19" s="231"/>
      <c r="F19" s="238"/>
    </row>
    <row r="20" spans="1:11" ht="24.95" customHeight="1">
      <c r="A20" s="131" t="s">
        <v>140</v>
      </c>
      <c r="B20" s="244">
        <v>221139.233855</v>
      </c>
      <c r="C20" s="244">
        <v>190860.085773</v>
      </c>
      <c r="D20" s="245">
        <f t="shared" si="0"/>
        <v>115.86457847347538</v>
      </c>
      <c r="E20" s="231"/>
      <c r="F20" s="238"/>
    </row>
    <row r="21" spans="1:11" ht="24.95" customHeight="1">
      <c r="A21" s="131" t="s">
        <v>141</v>
      </c>
      <c r="B21" s="246">
        <v>0</v>
      </c>
      <c r="C21" s="246">
        <v>0</v>
      </c>
      <c r="D21" s="246">
        <v>0</v>
      </c>
      <c r="E21" s="231"/>
      <c r="F21" s="238"/>
    </row>
    <row r="22" spans="1:11" ht="24.95" customHeight="1">
      <c r="A22" s="131" t="s">
        <v>142</v>
      </c>
      <c r="B22" s="244">
        <v>5325.8450000000003</v>
      </c>
      <c r="C22" s="244">
        <v>34584.733999999997</v>
      </c>
      <c r="D22" s="245">
        <f t="shared" si="0"/>
        <v>15.399410040279623</v>
      </c>
      <c r="E22" s="231"/>
      <c r="F22" s="238"/>
    </row>
    <row r="23" spans="1:11" ht="24.95" customHeight="1">
      <c r="A23" s="130" t="s">
        <v>143</v>
      </c>
      <c r="B23" s="246">
        <v>0</v>
      </c>
      <c r="C23" s="246">
        <v>0</v>
      </c>
      <c r="D23" s="246">
        <v>0</v>
      </c>
      <c r="E23" s="231"/>
      <c r="F23" s="237"/>
    </row>
    <row r="24" spans="1:11" ht="24.95" customHeight="1">
      <c r="A24" s="130" t="s">
        <v>144</v>
      </c>
      <c r="B24" s="246">
        <v>0</v>
      </c>
      <c r="C24" s="246">
        <v>0</v>
      </c>
      <c r="D24" s="246">
        <v>0</v>
      </c>
      <c r="E24" s="231"/>
      <c r="F24" s="237"/>
    </row>
    <row r="25" spans="1:11" ht="24.95" customHeight="1">
      <c r="A25" s="130" t="s">
        <v>145</v>
      </c>
      <c r="B25" s="246">
        <v>0</v>
      </c>
      <c r="C25" s="246">
        <v>6.327</v>
      </c>
      <c r="D25" s="246">
        <v>0</v>
      </c>
      <c r="E25" s="231"/>
      <c r="F25" s="237"/>
    </row>
    <row r="26" spans="1:11" s="232" customFormat="1" ht="20.100000000000001" customHeight="1">
      <c r="A26" s="132" t="s">
        <v>146</v>
      </c>
      <c r="B26" s="246">
        <v>0</v>
      </c>
      <c r="C26" s="246">
        <v>0</v>
      </c>
      <c r="D26" s="246">
        <v>0</v>
      </c>
      <c r="E26" s="231"/>
      <c r="F26" s="237"/>
      <c r="J26" s="216"/>
      <c r="K26" s="216"/>
    </row>
    <row r="27" spans="1:11">
      <c r="A27" s="132"/>
      <c r="B27" s="43"/>
      <c r="C27" s="43"/>
      <c r="D27" s="43"/>
      <c r="E27" s="43"/>
      <c r="F27" s="43"/>
    </row>
    <row r="28" spans="1:11" ht="3.75" customHeight="1">
      <c r="A28" s="233"/>
      <c r="B28" s="43"/>
      <c r="C28" s="43"/>
      <c r="D28" s="43"/>
      <c r="E28" s="43"/>
      <c r="F28" s="43"/>
    </row>
    <row r="29" spans="1:11">
      <c r="A29" s="440" t="s">
        <v>378</v>
      </c>
      <c r="B29" s="440"/>
      <c r="C29" s="440"/>
      <c r="D29" s="440"/>
      <c r="E29" s="234"/>
      <c r="F29" s="234"/>
    </row>
    <row r="30" spans="1:11" ht="20.100000000000001" customHeight="1">
      <c r="A30" s="43"/>
      <c r="B30" s="43"/>
      <c r="C30" s="43"/>
      <c r="D30" s="43"/>
      <c r="E30" s="43"/>
      <c r="F30" s="43"/>
    </row>
    <row r="31" spans="1:11" ht="20.100000000000001" customHeight="1">
      <c r="A31" s="43"/>
      <c r="B31" s="43"/>
      <c r="C31" s="43"/>
      <c r="D31" s="43"/>
      <c r="E31" s="43"/>
      <c r="F31" s="43"/>
    </row>
    <row r="32" spans="1:11" ht="20.100000000000001" customHeight="1">
      <c r="A32" s="43"/>
      <c r="B32" s="43"/>
      <c r="C32" s="43"/>
      <c r="D32" s="43"/>
      <c r="E32" s="43"/>
      <c r="F32" s="43"/>
    </row>
    <row r="33" spans="1:6" ht="20.100000000000001" customHeight="1">
      <c r="A33" s="43"/>
      <c r="B33" s="43"/>
      <c r="C33" s="43"/>
      <c r="D33" s="43"/>
      <c r="E33" s="43"/>
      <c r="F33" s="43"/>
    </row>
    <row r="34" spans="1:6" ht="20.100000000000001" customHeight="1">
      <c r="A34" s="43"/>
      <c r="B34" s="43"/>
      <c r="C34" s="43"/>
      <c r="D34" s="43"/>
      <c r="E34" s="43"/>
      <c r="F34" s="43"/>
    </row>
    <row r="35" spans="1:6" ht="20.100000000000001" customHeight="1">
      <c r="A35" s="43"/>
      <c r="B35" s="43"/>
      <c r="C35" s="43"/>
      <c r="D35" s="43"/>
      <c r="E35" s="43"/>
      <c r="F35" s="43"/>
    </row>
    <row r="36" spans="1:6" ht="20.100000000000001" customHeight="1">
      <c r="A36" s="43"/>
      <c r="B36" s="43"/>
      <c r="C36" s="43"/>
      <c r="D36" s="43"/>
      <c r="E36" s="43"/>
      <c r="F36" s="43"/>
    </row>
    <row r="37" spans="1:6" ht="20.100000000000001" customHeight="1">
      <c r="A37" s="43"/>
      <c r="B37" s="43"/>
      <c r="C37" s="43"/>
      <c r="D37" s="43"/>
      <c r="E37" s="43"/>
      <c r="F37" s="43"/>
    </row>
    <row r="38" spans="1:6" ht="20.100000000000001" customHeight="1">
      <c r="A38" s="43"/>
      <c r="B38" s="43"/>
      <c r="C38" s="43"/>
      <c r="D38" s="43"/>
      <c r="E38" s="43"/>
      <c r="F38" s="43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F013-E9F6-42CA-B5E7-7ED0723A97DC}">
  <dimension ref="A1:K32"/>
  <sheetViews>
    <sheetView zoomScale="85" zoomScaleNormal="85" workbookViewId="0">
      <selection activeCell="G15" sqref="G15"/>
    </sheetView>
  </sheetViews>
  <sheetFormatPr defaultColWidth="8" defaultRowHeight="18.75"/>
  <cols>
    <col min="1" max="1" width="5.125" style="288" customWidth="1"/>
    <col min="2" max="2" width="40.125" style="286" customWidth="1"/>
    <col min="3" max="3" width="13.375" style="286" customWidth="1"/>
    <col min="4" max="5" width="13" style="286" customWidth="1"/>
    <col min="6" max="6" width="14.75" style="286" customWidth="1"/>
    <col min="7" max="16384" width="8" style="286"/>
  </cols>
  <sheetData>
    <row r="1" spans="1:6" ht="27" customHeight="1">
      <c r="A1" s="441" t="s">
        <v>306</v>
      </c>
      <c r="B1" s="441"/>
      <c r="C1" s="441"/>
      <c r="D1" s="441"/>
      <c r="E1" s="441"/>
      <c r="F1" s="441"/>
    </row>
    <row r="2" spans="1:6">
      <c r="A2" s="287"/>
      <c r="B2" s="287"/>
      <c r="C2" s="287"/>
      <c r="D2" s="287"/>
      <c r="E2" s="288"/>
      <c r="F2" s="287"/>
    </row>
    <row r="3" spans="1:6">
      <c r="D3" s="442" t="s">
        <v>290</v>
      </c>
      <c r="E3" s="442"/>
      <c r="F3" s="442"/>
    </row>
    <row r="4" spans="1:6" ht="63" customHeight="1">
      <c r="A4" s="301" t="s">
        <v>264</v>
      </c>
      <c r="B4" s="301" t="s">
        <v>265</v>
      </c>
      <c r="C4" s="314" t="s">
        <v>380</v>
      </c>
      <c r="D4" s="289" t="s">
        <v>326</v>
      </c>
      <c r="E4" s="289" t="s">
        <v>327</v>
      </c>
      <c r="F4" s="289" t="s">
        <v>381</v>
      </c>
    </row>
    <row r="5" spans="1:6">
      <c r="A5" s="134" t="s">
        <v>266</v>
      </c>
      <c r="B5" s="128" t="s">
        <v>267</v>
      </c>
      <c r="C5" s="295" t="s">
        <v>382</v>
      </c>
      <c r="D5" s="295">
        <v>119511</v>
      </c>
      <c r="E5" s="295">
        <v>123000</v>
      </c>
      <c r="F5" s="315">
        <f>E5/C5%</f>
        <v>97.448898748217388</v>
      </c>
    </row>
    <row r="6" spans="1:6">
      <c r="A6" s="290">
        <v>1</v>
      </c>
      <c r="B6" s="291" t="s">
        <v>268</v>
      </c>
      <c r="C6" s="296" t="s">
        <v>382</v>
      </c>
      <c r="D6" s="296">
        <v>119511</v>
      </c>
      <c r="E6" s="296">
        <v>123000</v>
      </c>
      <c r="F6" s="316">
        <f t="shared" ref="F6:F28" si="0">E6/C6%</f>
        <v>97.448898748217388</v>
      </c>
    </row>
    <row r="7" spans="1:6">
      <c r="A7" s="167"/>
      <c r="B7" s="292" t="s">
        <v>269</v>
      </c>
      <c r="C7" s="297" t="s">
        <v>383</v>
      </c>
      <c r="D7" s="297">
        <v>109416</v>
      </c>
      <c r="E7" s="298">
        <v>112800</v>
      </c>
      <c r="F7" s="317">
        <f t="shared" si="0"/>
        <v>97.845321120016663</v>
      </c>
    </row>
    <row r="8" spans="1:6">
      <c r="A8" s="167"/>
      <c r="B8" s="292" t="s">
        <v>270</v>
      </c>
      <c r="C8" s="297" t="s">
        <v>384</v>
      </c>
      <c r="D8" s="297">
        <v>10095</v>
      </c>
      <c r="E8" s="298">
        <v>10200</v>
      </c>
      <c r="F8" s="317">
        <f t="shared" si="0"/>
        <v>93.269934162399409</v>
      </c>
    </row>
    <row r="9" spans="1:6">
      <c r="A9" s="290">
        <v>2</v>
      </c>
      <c r="B9" s="291" t="s">
        <v>271</v>
      </c>
      <c r="C9" s="296" t="s">
        <v>382</v>
      </c>
      <c r="D9" s="296">
        <v>119511</v>
      </c>
      <c r="E9" s="296">
        <v>123000</v>
      </c>
      <c r="F9" s="316">
        <f t="shared" si="0"/>
        <v>97.448898748217388</v>
      </c>
    </row>
    <row r="10" spans="1:6">
      <c r="A10" s="167"/>
      <c r="B10" s="292" t="s">
        <v>272</v>
      </c>
      <c r="C10" s="297" t="s">
        <v>385</v>
      </c>
      <c r="D10" s="297">
        <v>73598</v>
      </c>
      <c r="E10" s="298">
        <v>76800</v>
      </c>
      <c r="F10" s="317">
        <f t="shared" si="0"/>
        <v>97.131582941265748</v>
      </c>
    </row>
    <row r="11" spans="1:6">
      <c r="A11" s="167"/>
      <c r="B11" s="292" t="s">
        <v>273</v>
      </c>
      <c r="C11" s="297" t="s">
        <v>386</v>
      </c>
      <c r="D11" s="297">
        <v>45913</v>
      </c>
      <c r="E11" s="298">
        <v>46200</v>
      </c>
      <c r="F11" s="317">
        <f t="shared" si="0"/>
        <v>97.980997624703093</v>
      </c>
    </row>
    <row r="12" spans="1:6">
      <c r="A12" s="290">
        <v>3</v>
      </c>
      <c r="B12" s="291" t="s">
        <v>274</v>
      </c>
      <c r="C12" s="296" t="s">
        <v>382</v>
      </c>
      <c r="D12" s="296">
        <v>119511</v>
      </c>
      <c r="E12" s="296">
        <v>123000</v>
      </c>
      <c r="F12" s="316">
        <f t="shared" si="0"/>
        <v>97.448898748217388</v>
      </c>
    </row>
    <row r="13" spans="1:6">
      <c r="A13" s="167"/>
      <c r="B13" s="292" t="s">
        <v>275</v>
      </c>
      <c r="C13" s="297" t="s">
        <v>387</v>
      </c>
      <c r="D13" s="297">
        <v>36365</v>
      </c>
      <c r="E13" s="298">
        <v>39200</v>
      </c>
      <c r="F13" s="317">
        <f t="shared" si="0"/>
        <v>92.63197693652819</v>
      </c>
    </row>
    <row r="14" spans="1:6">
      <c r="A14" s="167"/>
      <c r="B14" s="292" t="s">
        <v>276</v>
      </c>
      <c r="C14" s="297" t="s">
        <v>388</v>
      </c>
      <c r="D14" s="297">
        <v>83146</v>
      </c>
      <c r="E14" s="298">
        <v>83800</v>
      </c>
      <c r="F14" s="317">
        <f t="shared" si="0"/>
        <v>99.878429596433932</v>
      </c>
    </row>
    <row r="15" spans="1:6">
      <c r="A15" s="134" t="s">
        <v>277</v>
      </c>
      <c r="B15" s="293" t="s">
        <v>278</v>
      </c>
      <c r="C15" s="299" t="s">
        <v>389</v>
      </c>
      <c r="D15" s="299">
        <v>125586</v>
      </c>
      <c r="E15" s="300">
        <v>128000</v>
      </c>
      <c r="F15" s="318">
        <f t="shared" si="0"/>
        <v>99.87359747819167</v>
      </c>
    </row>
    <row r="16" spans="1:6">
      <c r="A16" s="290">
        <v>1</v>
      </c>
      <c r="B16" s="291" t="s">
        <v>268</v>
      </c>
      <c r="C16" s="296" t="s">
        <v>390</v>
      </c>
      <c r="D16" s="296">
        <v>125586</v>
      </c>
      <c r="E16" s="296">
        <v>128000</v>
      </c>
      <c r="F16" s="316">
        <f t="shared" si="0"/>
        <v>99.87437676048097</v>
      </c>
    </row>
    <row r="17" spans="1:11">
      <c r="A17" s="167"/>
      <c r="B17" s="292" t="s">
        <v>269</v>
      </c>
      <c r="C17" s="297" t="s">
        <v>391</v>
      </c>
      <c r="D17" s="297">
        <v>123686</v>
      </c>
      <c r="E17" s="298">
        <v>126800</v>
      </c>
      <c r="F17" s="317">
        <f t="shared" si="0"/>
        <v>100.86787739939066</v>
      </c>
    </row>
    <row r="18" spans="1:11">
      <c r="A18" s="167"/>
      <c r="B18" s="292" t="s">
        <v>270</v>
      </c>
      <c r="C18" s="297" t="s">
        <v>392</v>
      </c>
      <c r="D18" s="297">
        <v>1090</v>
      </c>
      <c r="E18" s="298">
        <v>1200</v>
      </c>
      <c r="F18" s="317">
        <f t="shared" si="0"/>
        <v>48.939641109298535</v>
      </c>
    </row>
    <row r="19" spans="1:11">
      <c r="A19" s="290">
        <v>2</v>
      </c>
      <c r="B19" s="291" t="s">
        <v>271</v>
      </c>
      <c r="C19" s="296" t="s">
        <v>390</v>
      </c>
      <c r="D19" s="296">
        <v>125586</v>
      </c>
      <c r="E19" s="296">
        <v>128000</v>
      </c>
      <c r="F19" s="316">
        <f t="shared" si="0"/>
        <v>99.87437676048097</v>
      </c>
    </row>
    <row r="20" spans="1:11">
      <c r="A20" s="167"/>
      <c r="B20" s="292" t="s">
        <v>279</v>
      </c>
      <c r="C20" s="297" t="s">
        <v>393</v>
      </c>
      <c r="D20" s="297">
        <v>90229</v>
      </c>
      <c r="E20" s="298">
        <v>92200</v>
      </c>
      <c r="F20" s="317">
        <f t="shared" si="0"/>
        <v>99.307432978253615</v>
      </c>
      <c r="G20" s="324"/>
    </row>
    <row r="21" spans="1:11">
      <c r="A21" s="167"/>
      <c r="B21" s="292" t="s">
        <v>280</v>
      </c>
      <c r="C21" s="297" t="s">
        <v>394</v>
      </c>
      <c r="D21" s="297">
        <v>21269</v>
      </c>
      <c r="E21" s="298">
        <v>21600</v>
      </c>
      <c r="F21" s="317">
        <f t="shared" si="0"/>
        <v>100.63361908311592</v>
      </c>
      <c r="G21" s="324"/>
    </row>
    <row r="22" spans="1:11">
      <c r="A22" s="167"/>
      <c r="B22" s="292" t="s">
        <v>281</v>
      </c>
      <c r="C22" s="297" t="s">
        <v>395</v>
      </c>
      <c r="D22" s="297">
        <v>14088</v>
      </c>
      <c r="E22" s="298">
        <v>14200</v>
      </c>
      <c r="F22" s="317">
        <f t="shared" si="0"/>
        <v>102.4974736538184</v>
      </c>
      <c r="G22" s="324"/>
    </row>
    <row r="23" spans="1:11">
      <c r="A23" s="290">
        <v>3</v>
      </c>
      <c r="B23" s="291" t="s">
        <v>274</v>
      </c>
      <c r="C23" s="296" t="s">
        <v>390</v>
      </c>
      <c r="D23" s="296">
        <v>125586</v>
      </c>
      <c r="E23" s="296">
        <v>128000</v>
      </c>
      <c r="F23" s="316">
        <f t="shared" si="0"/>
        <v>99.87437676048097</v>
      </c>
    </row>
    <row r="24" spans="1:11">
      <c r="A24" s="167"/>
      <c r="B24" s="292" t="s">
        <v>282</v>
      </c>
      <c r="C24" s="297" t="s">
        <v>396</v>
      </c>
      <c r="D24" s="297">
        <v>798</v>
      </c>
      <c r="E24" s="298">
        <v>800</v>
      </c>
      <c r="F24" s="317">
        <f t="shared" si="0"/>
        <v>105.26315789473685</v>
      </c>
      <c r="G24" s="324"/>
      <c r="H24" s="325"/>
      <c r="I24" s="325"/>
      <c r="J24" s="325"/>
      <c r="K24" s="325"/>
    </row>
    <row r="25" spans="1:11">
      <c r="A25" s="167"/>
      <c r="B25" s="292" t="s">
        <v>283</v>
      </c>
      <c r="C25" s="297" t="s">
        <v>397</v>
      </c>
      <c r="D25" s="297">
        <v>47587</v>
      </c>
      <c r="E25" s="298">
        <v>47800</v>
      </c>
      <c r="F25" s="317">
        <f t="shared" si="0"/>
        <v>99.116659063575668</v>
      </c>
      <c r="G25" s="324"/>
      <c r="H25" s="325"/>
    </row>
    <row r="26" spans="1:11">
      <c r="A26" s="167"/>
      <c r="B26" s="292" t="s">
        <v>284</v>
      </c>
      <c r="C26" s="297" t="s">
        <v>398</v>
      </c>
      <c r="D26" s="297">
        <v>4416</v>
      </c>
      <c r="E26" s="298">
        <v>4450</v>
      </c>
      <c r="F26" s="317">
        <f t="shared" si="0"/>
        <v>111.0833749375936</v>
      </c>
      <c r="G26" s="324"/>
    </row>
    <row r="27" spans="1:11">
      <c r="A27" s="167"/>
      <c r="B27" s="292" t="s">
        <v>285</v>
      </c>
      <c r="C27" s="297" t="s">
        <v>399</v>
      </c>
      <c r="D27" s="297">
        <v>72430</v>
      </c>
      <c r="E27" s="298">
        <v>74695</v>
      </c>
      <c r="F27" s="317">
        <f t="shared" si="0"/>
        <v>99.70500293662235</v>
      </c>
      <c r="G27" s="324"/>
    </row>
    <row r="28" spans="1:11">
      <c r="A28" s="167"/>
      <c r="B28" s="292" t="s">
        <v>286</v>
      </c>
      <c r="C28" s="297" t="s">
        <v>400</v>
      </c>
      <c r="D28" s="297">
        <v>355</v>
      </c>
      <c r="E28" s="298">
        <v>255</v>
      </c>
      <c r="F28" s="317">
        <f t="shared" si="0"/>
        <v>100.79051383399211</v>
      </c>
      <c r="G28" s="324"/>
    </row>
    <row r="29" spans="1:11">
      <c r="A29" s="134" t="s">
        <v>287</v>
      </c>
      <c r="B29" s="128" t="s">
        <v>288</v>
      </c>
      <c r="C29" s="297" t="s">
        <v>258</v>
      </c>
      <c r="D29" s="297" t="s">
        <v>258</v>
      </c>
      <c r="E29" s="299" t="s">
        <v>258</v>
      </c>
      <c r="F29" s="319" t="s">
        <v>258</v>
      </c>
    </row>
    <row r="30" spans="1:11">
      <c r="A30" s="167">
        <v>1</v>
      </c>
      <c r="B30" s="126" t="s">
        <v>289</v>
      </c>
      <c r="C30" s="302" t="s">
        <v>401</v>
      </c>
      <c r="D30" s="302">
        <v>0.87</v>
      </c>
      <c r="E30" s="302">
        <v>0.86</v>
      </c>
      <c r="F30" s="302" t="s">
        <v>223</v>
      </c>
    </row>
    <row r="31" spans="1:11">
      <c r="E31" s="286" t="s">
        <v>258</v>
      </c>
      <c r="F31" s="320"/>
    </row>
    <row r="32" spans="1:11">
      <c r="A32" s="294" t="s">
        <v>291</v>
      </c>
    </row>
  </sheetData>
  <mergeCells count="2">
    <mergeCell ref="A1:F1"/>
    <mergeCell ref="D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E36"/>
  <sheetViews>
    <sheetView workbookViewId="0">
      <selection activeCell="F11" sqref="F11"/>
    </sheetView>
  </sheetViews>
  <sheetFormatPr defaultColWidth="9" defaultRowHeight="15"/>
  <cols>
    <col min="1" max="1" width="24.375" style="101" customWidth="1"/>
    <col min="2" max="2" width="9.25" style="101" customWidth="1"/>
    <col min="3" max="3" width="11.5" style="101" customWidth="1"/>
    <col min="4" max="4" width="11.625" style="101" customWidth="1"/>
    <col min="5" max="5" width="12" style="101" customWidth="1"/>
    <col min="6" max="16384" width="9" style="101"/>
  </cols>
  <sheetData>
    <row r="1" spans="1:5" s="76" customFormat="1" ht="50.1" customHeight="1">
      <c r="A1" s="445" t="s">
        <v>307</v>
      </c>
      <c r="B1" s="445"/>
      <c r="C1" s="445"/>
      <c r="D1" s="445"/>
      <c r="E1" s="445"/>
    </row>
    <row r="2" spans="1:5" s="76" customFormat="1" ht="24.95" customHeight="1"/>
    <row r="3" spans="1:5" ht="32.25" customHeight="1">
      <c r="A3" s="100"/>
      <c r="B3" s="443" t="s">
        <v>93</v>
      </c>
      <c r="C3" s="443" t="s">
        <v>403</v>
      </c>
      <c r="D3" s="443" t="s">
        <v>402</v>
      </c>
      <c r="E3" s="443" t="s">
        <v>404</v>
      </c>
    </row>
    <row r="4" spans="1:5" ht="48.75" customHeight="1">
      <c r="B4" s="444"/>
      <c r="C4" s="444"/>
      <c r="D4" s="444"/>
      <c r="E4" s="444"/>
    </row>
    <row r="5" spans="1:5" ht="24.95" customHeight="1">
      <c r="A5" s="76" t="s">
        <v>16</v>
      </c>
      <c r="B5" s="77"/>
      <c r="C5" s="102"/>
      <c r="D5" s="102"/>
      <c r="E5" s="247"/>
    </row>
    <row r="6" spans="1:5" ht="24.95" customHeight="1">
      <c r="A6" s="77" t="s">
        <v>10</v>
      </c>
      <c r="B6" s="102" t="s">
        <v>11</v>
      </c>
      <c r="C6" s="303">
        <v>24</v>
      </c>
      <c r="D6" s="303">
        <v>51</v>
      </c>
      <c r="E6" s="303">
        <v>49</v>
      </c>
    </row>
    <row r="7" spans="1:5" ht="24.95" customHeight="1">
      <c r="A7" s="103" t="s">
        <v>8</v>
      </c>
      <c r="B7" s="102" t="s">
        <v>2</v>
      </c>
      <c r="C7" s="303">
        <v>24</v>
      </c>
      <c r="D7" s="303">
        <v>51</v>
      </c>
      <c r="E7" s="303">
        <v>49</v>
      </c>
    </row>
    <row r="8" spans="1:5" ht="24.95" customHeight="1">
      <c r="A8" s="103" t="s">
        <v>7</v>
      </c>
      <c r="B8" s="102" t="s">
        <v>2</v>
      </c>
      <c r="C8" s="398">
        <v>0</v>
      </c>
      <c r="D8" s="303">
        <v>0</v>
      </c>
      <c r="E8" s="303">
        <v>0</v>
      </c>
    </row>
    <row r="9" spans="1:5" ht="24.95" customHeight="1">
      <c r="A9" s="103" t="s">
        <v>22</v>
      </c>
      <c r="B9" s="102" t="s">
        <v>2</v>
      </c>
      <c r="C9" s="398">
        <v>0</v>
      </c>
      <c r="D9" s="303">
        <v>0</v>
      </c>
      <c r="E9" s="303">
        <v>0</v>
      </c>
    </row>
    <row r="10" spans="1:5" ht="24.95" customHeight="1">
      <c r="A10" s="77" t="s">
        <v>12</v>
      </c>
      <c r="B10" s="102" t="s">
        <v>13</v>
      </c>
      <c r="C10" s="398">
        <v>12</v>
      </c>
      <c r="D10" s="303">
        <v>22</v>
      </c>
      <c r="E10" s="303">
        <v>20</v>
      </c>
    </row>
    <row r="11" spans="1:5" ht="24.95" customHeight="1">
      <c r="A11" s="103" t="s">
        <v>8</v>
      </c>
      <c r="B11" s="102" t="s">
        <v>2</v>
      </c>
      <c r="C11" s="398">
        <v>12</v>
      </c>
      <c r="D11" s="303">
        <v>22</v>
      </c>
      <c r="E11" s="303">
        <v>20</v>
      </c>
    </row>
    <row r="12" spans="1:5" ht="24.95" customHeight="1">
      <c r="A12" s="103" t="s">
        <v>7</v>
      </c>
      <c r="B12" s="102" t="s">
        <v>2</v>
      </c>
      <c r="C12" s="398">
        <v>0</v>
      </c>
      <c r="D12" s="303">
        <v>0</v>
      </c>
      <c r="E12" s="303">
        <v>0</v>
      </c>
    </row>
    <row r="13" spans="1:5" ht="24.95" customHeight="1">
      <c r="A13" s="103" t="s">
        <v>22</v>
      </c>
      <c r="B13" s="102" t="s">
        <v>2</v>
      </c>
      <c r="C13" s="398">
        <v>0</v>
      </c>
      <c r="D13" s="303">
        <v>0</v>
      </c>
      <c r="E13" s="303">
        <v>0</v>
      </c>
    </row>
    <row r="14" spans="1:5" ht="24.95" customHeight="1">
      <c r="A14" s="77" t="s">
        <v>14</v>
      </c>
      <c r="B14" s="102" t="s">
        <v>13</v>
      </c>
      <c r="C14" s="398">
        <v>18</v>
      </c>
      <c r="D14" s="303">
        <v>47</v>
      </c>
      <c r="E14" s="303">
        <v>46</v>
      </c>
    </row>
    <row r="15" spans="1:5" ht="24.95" customHeight="1">
      <c r="A15" s="103" t="s">
        <v>8</v>
      </c>
      <c r="B15" s="102" t="s">
        <v>2</v>
      </c>
      <c r="C15" s="398">
        <v>18</v>
      </c>
      <c r="D15" s="303">
        <v>47</v>
      </c>
      <c r="E15" s="303">
        <v>46</v>
      </c>
    </row>
    <row r="16" spans="1:5" ht="24.95" customHeight="1">
      <c r="A16" s="103" t="s">
        <v>7</v>
      </c>
      <c r="B16" s="102" t="s">
        <v>2</v>
      </c>
      <c r="C16" s="398">
        <v>0</v>
      </c>
      <c r="D16" s="303">
        <v>0</v>
      </c>
      <c r="E16" s="303">
        <v>0</v>
      </c>
    </row>
    <row r="17" spans="1:5" ht="24.95" customHeight="1">
      <c r="A17" s="103" t="s">
        <v>22</v>
      </c>
      <c r="B17" s="102" t="s">
        <v>2</v>
      </c>
      <c r="C17" s="398">
        <v>0</v>
      </c>
      <c r="D17" s="303">
        <v>0</v>
      </c>
      <c r="E17" s="303">
        <v>0</v>
      </c>
    </row>
    <row r="18" spans="1:5" ht="24.95" customHeight="1">
      <c r="A18" s="76" t="s">
        <v>17</v>
      </c>
      <c r="B18" s="102"/>
      <c r="C18" s="398">
        <v>0</v>
      </c>
      <c r="D18" s="303">
        <v>0</v>
      </c>
      <c r="E18" s="303">
        <v>0</v>
      </c>
    </row>
    <row r="19" spans="1:5" ht="24.95" customHeight="1">
      <c r="A19" s="77" t="s">
        <v>15</v>
      </c>
      <c r="B19" s="102" t="s">
        <v>11</v>
      </c>
      <c r="C19" s="398">
        <v>14</v>
      </c>
      <c r="D19" s="303">
        <v>26</v>
      </c>
      <c r="E19" s="303">
        <v>23</v>
      </c>
    </row>
    <row r="20" spans="1:5" ht="24.95" customHeight="1">
      <c r="A20" s="77" t="s">
        <v>12</v>
      </c>
      <c r="B20" s="102" t="s">
        <v>13</v>
      </c>
      <c r="C20" s="398">
        <v>0</v>
      </c>
      <c r="D20" s="303">
        <v>0</v>
      </c>
      <c r="E20" s="303">
        <v>0</v>
      </c>
    </row>
    <row r="21" spans="1:5" ht="24.95" customHeight="1">
      <c r="A21" s="77" t="s">
        <v>14</v>
      </c>
      <c r="B21" s="102" t="s">
        <v>2</v>
      </c>
      <c r="C21" s="398">
        <v>0</v>
      </c>
      <c r="D21" s="303">
        <v>0</v>
      </c>
      <c r="E21" s="303">
        <v>0</v>
      </c>
    </row>
    <row r="22" spans="1:5" ht="24.95" customHeight="1">
      <c r="A22" s="77" t="s">
        <v>20</v>
      </c>
      <c r="B22" s="102" t="s">
        <v>23</v>
      </c>
      <c r="C22" s="303">
        <v>25.5</v>
      </c>
      <c r="D22" s="284">
        <v>25.5</v>
      </c>
      <c r="E22" s="284">
        <v>23</v>
      </c>
    </row>
    <row r="23" spans="1:5" s="77" customFormat="1" ht="24.95" customHeight="1">
      <c r="A23" s="76" t="s">
        <v>224</v>
      </c>
      <c r="C23" s="284"/>
      <c r="D23" s="284">
        <v>0</v>
      </c>
      <c r="E23" s="284"/>
    </row>
    <row r="24" spans="1:5" s="77" customFormat="1" ht="26.25" customHeight="1">
      <c r="A24" s="77" t="s">
        <v>225</v>
      </c>
      <c r="B24" s="102" t="s">
        <v>11</v>
      </c>
      <c r="C24" s="303">
        <v>64</v>
      </c>
      <c r="D24" s="303">
        <v>137</v>
      </c>
      <c r="E24" s="303">
        <v>0</v>
      </c>
    </row>
    <row r="25" spans="1:5" s="77" customFormat="1" ht="26.25" customHeight="1">
      <c r="A25" s="77" t="s">
        <v>226</v>
      </c>
      <c r="B25" s="102" t="s">
        <v>11</v>
      </c>
      <c r="C25" s="303">
        <v>64</v>
      </c>
      <c r="D25" s="303">
        <v>137</v>
      </c>
      <c r="E25" s="303">
        <v>0</v>
      </c>
    </row>
    <row r="26" spans="1:5" s="77" customFormat="1" ht="26.25" customHeight="1">
      <c r="A26" s="77" t="s">
        <v>227</v>
      </c>
      <c r="B26" s="102" t="s">
        <v>23</v>
      </c>
      <c r="C26" s="284">
        <v>897.5</v>
      </c>
      <c r="D26" s="284">
        <v>1335.03</v>
      </c>
      <c r="E26" s="303">
        <v>0</v>
      </c>
    </row>
    <row r="27" spans="1:5" s="77" customFormat="1" ht="15.75"/>
    <row r="28" spans="1:5" s="77" customFormat="1" ht="15.75"/>
    <row r="29" spans="1:5" s="77" customFormat="1" ht="15.75"/>
    <row r="30" spans="1:5" s="77" customFormat="1" ht="15.75"/>
    <row r="31" spans="1:5" s="77" customFormat="1" ht="15.75"/>
    <row r="32" spans="1:5" s="77" customFormat="1" ht="15.75"/>
    <row r="33" s="77" customFormat="1" ht="15.75"/>
    <row r="34" s="77" customFormat="1" ht="15.75"/>
    <row r="35" s="77" customFormat="1" ht="15.75"/>
    <row r="36" s="77" customFormat="1" ht="15.75"/>
  </sheetData>
  <mergeCells count="5">
    <mergeCell ref="B3:B4"/>
    <mergeCell ref="C3:C4"/>
    <mergeCell ref="D3:D4"/>
    <mergeCell ref="A1:E1"/>
    <mergeCell ref="E3:E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5"/>
  <sheetViews>
    <sheetView topLeftCell="A13" zoomScaleSheetLayoutView="100" workbookViewId="0">
      <selection activeCell="E31" sqref="E31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80" customWidth="1"/>
    <col min="17" max="21" width="12.875" style="2" customWidth="1"/>
    <col min="22" max="16384" width="12.875" style="2"/>
  </cols>
  <sheetData>
    <row r="1" spans="1:120" ht="50.1" customHeight="1">
      <c r="A1" s="400" t="s">
        <v>97</v>
      </c>
      <c r="B1" s="400"/>
      <c r="C1" s="400"/>
      <c r="D1" s="400"/>
      <c r="E1" s="400"/>
    </row>
    <row r="2" spans="1:120" ht="24.95" customHeight="1">
      <c r="A2" s="25"/>
      <c r="C2" s="26"/>
      <c r="D2" s="401" t="s">
        <v>95</v>
      </c>
      <c r="E2" s="401"/>
    </row>
    <row r="3" spans="1:120" ht="75" customHeight="1">
      <c r="A3" s="341"/>
      <c r="B3" s="342" t="s">
        <v>322</v>
      </c>
      <c r="C3" s="342" t="s">
        <v>323</v>
      </c>
      <c r="D3" s="342" t="s">
        <v>324</v>
      </c>
      <c r="E3" s="342" t="s">
        <v>325</v>
      </c>
      <c r="G3" s="79"/>
      <c r="H3" s="79"/>
      <c r="I3" s="79"/>
      <c r="J3" s="79"/>
      <c r="K3" s="79"/>
      <c r="L3" s="79"/>
      <c r="M3" s="81"/>
      <c r="N3" s="81"/>
      <c r="O3" s="81"/>
      <c r="P3" s="81"/>
    </row>
    <row r="4" spans="1:120" s="27" customFormat="1" ht="24.95" customHeight="1">
      <c r="A4" s="343" t="s">
        <v>90</v>
      </c>
      <c r="B4" s="363">
        <v>130.19</v>
      </c>
      <c r="C4" s="363">
        <v>78.72</v>
      </c>
      <c r="D4" s="363">
        <v>102.17</v>
      </c>
      <c r="E4" s="363">
        <v>116.16</v>
      </c>
      <c r="F4" s="282"/>
      <c r="G4" s="283"/>
      <c r="H4" s="283"/>
      <c r="I4" s="283"/>
      <c r="J4" s="83"/>
      <c r="K4" s="84"/>
      <c r="L4" s="83"/>
      <c r="M4" s="83"/>
      <c r="N4" s="83"/>
      <c r="O4" s="83"/>
      <c r="P4" s="84"/>
    </row>
    <row r="5" spans="1:120" s="29" customFormat="1" ht="24.95" customHeight="1">
      <c r="A5" s="44" t="s">
        <v>0</v>
      </c>
      <c r="B5" s="363">
        <v>115.77</v>
      </c>
      <c r="C5" s="363">
        <v>46.05</v>
      </c>
      <c r="D5" s="363">
        <v>63.58</v>
      </c>
      <c r="E5" s="363">
        <v>91.97</v>
      </c>
      <c r="F5" s="282"/>
      <c r="G5" s="283"/>
      <c r="H5" s="283"/>
      <c r="I5" s="283"/>
      <c r="J5" s="81"/>
      <c r="K5" s="81"/>
      <c r="L5" s="27"/>
      <c r="M5" s="81"/>
      <c r="N5" s="81"/>
      <c r="O5" s="81"/>
      <c r="P5" s="81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345" t="s">
        <v>24</v>
      </c>
      <c r="B6" s="364">
        <v>115.77</v>
      </c>
      <c r="C6" s="364">
        <v>46.05</v>
      </c>
      <c r="D6" s="364">
        <v>63.58</v>
      </c>
      <c r="E6" s="364">
        <v>91.97</v>
      </c>
      <c r="F6" s="283"/>
      <c r="G6" s="283"/>
      <c r="H6" s="283"/>
      <c r="I6" s="283"/>
      <c r="J6" s="82"/>
      <c r="K6" s="82"/>
      <c r="L6" s="82"/>
      <c r="M6" s="82"/>
      <c r="N6" s="82"/>
      <c r="O6" s="82"/>
      <c r="P6" s="82"/>
      <c r="V6" s="125"/>
    </row>
    <row r="7" spans="1:120" ht="24.95" customHeight="1">
      <c r="A7" s="44" t="s">
        <v>25</v>
      </c>
      <c r="B7" s="363">
        <v>130.44</v>
      </c>
      <c r="C7" s="363">
        <v>78.61</v>
      </c>
      <c r="D7" s="363">
        <v>102.36</v>
      </c>
      <c r="E7" s="363">
        <v>116.39</v>
      </c>
      <c r="F7" s="282"/>
      <c r="G7" s="283"/>
      <c r="H7" s="283"/>
      <c r="I7" s="283"/>
      <c r="J7" s="80"/>
      <c r="K7" s="80"/>
      <c r="L7" s="80"/>
    </row>
    <row r="8" spans="1:120" s="30" customFormat="1" ht="24.95" customHeight="1">
      <c r="A8" s="45" t="s">
        <v>26</v>
      </c>
      <c r="B8" s="364">
        <v>118.48</v>
      </c>
      <c r="C8" s="364">
        <v>93.79</v>
      </c>
      <c r="D8" s="364">
        <v>127.01</v>
      </c>
      <c r="E8" s="364">
        <v>122.46</v>
      </c>
      <c r="F8" s="282"/>
      <c r="G8" s="283"/>
      <c r="H8" s="283"/>
      <c r="I8" s="283"/>
      <c r="J8" s="82"/>
      <c r="K8" s="82"/>
      <c r="L8" s="82"/>
      <c r="M8" s="82"/>
      <c r="N8" s="82"/>
      <c r="O8" s="82"/>
      <c r="P8" s="82"/>
    </row>
    <row r="9" spans="1:120" s="30" customFormat="1" ht="24.95" customHeight="1">
      <c r="A9" s="45" t="s">
        <v>27</v>
      </c>
      <c r="B9" s="364">
        <v>102.34</v>
      </c>
      <c r="C9" s="364">
        <v>98.26</v>
      </c>
      <c r="D9" s="364">
        <v>113.79</v>
      </c>
      <c r="E9" s="364">
        <v>107.71</v>
      </c>
      <c r="F9" s="282"/>
      <c r="G9" s="283"/>
      <c r="H9" s="283"/>
      <c r="I9" s="283"/>
      <c r="J9" s="80"/>
      <c r="K9" s="80"/>
      <c r="L9" s="80"/>
      <c r="M9" s="80"/>
      <c r="N9" s="80"/>
      <c r="O9" s="80"/>
      <c r="P9" s="80"/>
    </row>
    <row r="10" spans="1:120" ht="24.95" customHeight="1">
      <c r="A10" s="45" t="s">
        <v>28</v>
      </c>
      <c r="B10" s="364">
        <v>144.80000000000001</v>
      </c>
      <c r="C10" s="364">
        <v>64.02</v>
      </c>
      <c r="D10" s="364">
        <v>72.41</v>
      </c>
      <c r="E10" s="364">
        <v>104.15</v>
      </c>
      <c r="F10" s="282"/>
      <c r="G10" s="283"/>
      <c r="H10" s="283"/>
      <c r="I10" s="283"/>
      <c r="J10" s="80"/>
      <c r="K10" s="80"/>
      <c r="L10" s="80"/>
    </row>
    <row r="11" spans="1:120" ht="24.95" customHeight="1">
      <c r="A11" s="45" t="s">
        <v>29</v>
      </c>
      <c r="B11" s="364">
        <v>87.57</v>
      </c>
      <c r="C11" s="364">
        <v>49.33</v>
      </c>
      <c r="D11" s="364">
        <v>50.96</v>
      </c>
      <c r="E11" s="364">
        <v>70.78</v>
      </c>
      <c r="F11" s="282"/>
      <c r="G11" s="283"/>
      <c r="H11" s="283"/>
      <c r="I11" s="283"/>
      <c r="J11" s="80"/>
      <c r="K11" s="80"/>
      <c r="L11" s="80"/>
    </row>
    <row r="12" spans="1:120" ht="47.25">
      <c r="A12" s="45" t="s">
        <v>30</v>
      </c>
      <c r="B12" s="364">
        <v>172.44</v>
      </c>
      <c r="C12" s="364">
        <v>74.58</v>
      </c>
      <c r="D12" s="364">
        <v>152.22999999999999</v>
      </c>
      <c r="E12" s="364">
        <v>163.18</v>
      </c>
      <c r="F12" s="282"/>
      <c r="G12" s="283"/>
      <c r="H12" s="283"/>
      <c r="I12" s="283"/>
      <c r="J12" s="80"/>
      <c r="K12" s="80"/>
      <c r="L12" s="80"/>
    </row>
    <row r="13" spans="1:120" ht="30" customHeight="1">
      <c r="A13" s="45" t="s">
        <v>31</v>
      </c>
      <c r="B13" s="364">
        <v>164.14</v>
      </c>
      <c r="C13" s="364">
        <v>79.58</v>
      </c>
      <c r="D13" s="364">
        <v>85.47</v>
      </c>
      <c r="E13" s="364">
        <v>116.58</v>
      </c>
      <c r="F13" s="282"/>
      <c r="G13" s="283"/>
      <c r="H13" s="283"/>
      <c r="I13" s="283"/>
      <c r="J13" s="80"/>
      <c r="K13" s="80"/>
      <c r="L13" s="80"/>
    </row>
    <row r="14" spans="1:120" ht="24.95" customHeight="1">
      <c r="A14" s="45" t="s">
        <v>32</v>
      </c>
      <c r="B14" s="364">
        <v>111.62</v>
      </c>
      <c r="C14" s="364">
        <v>89.22</v>
      </c>
      <c r="D14" s="364">
        <v>113.75</v>
      </c>
      <c r="E14" s="364">
        <v>112.62</v>
      </c>
      <c r="F14" s="282"/>
      <c r="G14" s="283"/>
      <c r="H14" s="283"/>
      <c r="I14" s="283"/>
      <c r="J14" s="80"/>
      <c r="K14" s="80"/>
      <c r="L14" s="80"/>
    </row>
    <row r="15" spans="1:120" ht="24.95" customHeight="1">
      <c r="A15" s="45" t="s">
        <v>33</v>
      </c>
      <c r="B15" s="364">
        <v>90.31</v>
      </c>
      <c r="C15" s="364">
        <v>75.31</v>
      </c>
      <c r="D15" s="364">
        <v>78.78</v>
      </c>
      <c r="E15" s="364">
        <v>84.97</v>
      </c>
      <c r="F15" s="282"/>
      <c r="G15" s="283"/>
      <c r="H15" s="283"/>
      <c r="I15" s="283"/>
      <c r="J15" s="80"/>
      <c r="K15" s="80"/>
      <c r="L15" s="80"/>
    </row>
    <row r="16" spans="1:120" ht="24.95" customHeight="1">
      <c r="A16" s="45" t="s">
        <v>34</v>
      </c>
      <c r="B16" s="364">
        <v>175.12</v>
      </c>
      <c r="C16" s="364">
        <v>62.69</v>
      </c>
      <c r="D16" s="364">
        <v>91.18</v>
      </c>
      <c r="E16" s="364">
        <v>129.27000000000001</v>
      </c>
      <c r="F16" s="282"/>
      <c r="G16" s="283"/>
      <c r="H16" s="283"/>
      <c r="I16" s="283"/>
      <c r="J16" s="80"/>
      <c r="K16" s="80"/>
      <c r="L16" s="80"/>
    </row>
    <row r="17" spans="1:16" ht="24.95" customHeight="1">
      <c r="A17" s="45" t="s">
        <v>35</v>
      </c>
      <c r="B17" s="364">
        <v>178.96</v>
      </c>
      <c r="C17" s="364">
        <v>27.26</v>
      </c>
      <c r="D17" s="364">
        <v>65.709999999999994</v>
      </c>
      <c r="E17" s="364">
        <v>130.69999999999999</v>
      </c>
      <c r="F17" s="282"/>
      <c r="G17" s="283"/>
      <c r="H17" s="283"/>
      <c r="I17" s="283"/>
      <c r="J17" s="80"/>
      <c r="K17" s="80"/>
      <c r="L17" s="80"/>
    </row>
    <row r="18" spans="1:16" ht="24.95" customHeight="1">
      <c r="A18" s="45" t="s">
        <v>36</v>
      </c>
      <c r="B18" s="364">
        <v>180.12</v>
      </c>
      <c r="C18" s="364">
        <v>70.319999999999993</v>
      </c>
      <c r="D18" s="364">
        <v>98.43</v>
      </c>
      <c r="E18" s="364">
        <v>134.15</v>
      </c>
      <c r="F18" s="282"/>
      <c r="G18" s="283"/>
      <c r="H18" s="283"/>
      <c r="I18" s="283"/>
      <c r="J18" s="80"/>
      <c r="K18" s="80"/>
      <c r="L18" s="80"/>
    </row>
    <row r="19" spans="1:16" ht="35.1" customHeight="1">
      <c r="A19" s="45" t="s">
        <v>37</v>
      </c>
      <c r="B19" s="364">
        <v>128.78</v>
      </c>
      <c r="C19" s="364">
        <v>54.74</v>
      </c>
      <c r="D19" s="364">
        <v>77.069999999999993</v>
      </c>
      <c r="E19" s="364">
        <v>104.08</v>
      </c>
      <c r="F19" s="282"/>
      <c r="G19" s="283"/>
      <c r="H19" s="283"/>
      <c r="I19" s="283"/>
      <c r="J19" s="80"/>
      <c r="K19" s="80"/>
      <c r="L19" s="80"/>
    </row>
    <row r="20" spans="1:16" ht="31.5">
      <c r="A20" s="45" t="s">
        <v>38</v>
      </c>
      <c r="B20" s="364">
        <v>125.36</v>
      </c>
      <c r="C20" s="364">
        <v>58.3</v>
      </c>
      <c r="D20" s="364">
        <v>116.47</v>
      </c>
      <c r="E20" s="364">
        <v>121.93</v>
      </c>
      <c r="F20" s="282"/>
      <c r="G20" s="283"/>
      <c r="H20" s="283"/>
      <c r="I20" s="283"/>
      <c r="J20" s="80"/>
      <c r="K20" s="80"/>
      <c r="L20" s="80"/>
    </row>
    <row r="21" spans="1:16" ht="35.1" customHeight="1">
      <c r="A21" s="45" t="s">
        <v>39</v>
      </c>
      <c r="B21" s="364">
        <v>134.12</v>
      </c>
      <c r="C21" s="364">
        <v>83.21</v>
      </c>
      <c r="D21" s="364">
        <v>113.82</v>
      </c>
      <c r="E21" s="364">
        <v>124.07</v>
      </c>
      <c r="F21" s="282"/>
      <c r="G21" s="283"/>
      <c r="H21" s="283"/>
      <c r="I21" s="283"/>
      <c r="J21" s="80"/>
      <c r="K21" s="80"/>
      <c r="L21" s="80"/>
    </row>
    <row r="22" spans="1:16" ht="35.1" customHeight="1">
      <c r="A22" s="45" t="s">
        <v>40</v>
      </c>
      <c r="B22" s="364">
        <v>177.31</v>
      </c>
      <c r="C22" s="364">
        <v>67.81</v>
      </c>
      <c r="D22" s="364">
        <v>85.51</v>
      </c>
      <c r="E22" s="364">
        <v>123.66</v>
      </c>
      <c r="F22" s="282"/>
      <c r="G22" s="283"/>
      <c r="H22" s="283"/>
      <c r="I22" s="283"/>
      <c r="J22" s="80"/>
      <c r="K22" s="80"/>
      <c r="L22" s="80"/>
    </row>
    <row r="23" spans="1:16" ht="31.5">
      <c r="A23" s="45" t="s">
        <v>41</v>
      </c>
      <c r="B23" s="364">
        <v>163.03</v>
      </c>
      <c r="C23" s="364">
        <v>76.489999999999995</v>
      </c>
      <c r="D23" s="364">
        <v>120.94</v>
      </c>
      <c r="E23" s="364">
        <v>141.66</v>
      </c>
      <c r="F23" s="282"/>
      <c r="G23" s="283"/>
      <c r="H23" s="283"/>
      <c r="I23" s="283"/>
      <c r="J23" s="80"/>
      <c r="K23" s="80"/>
      <c r="L23" s="80"/>
    </row>
    <row r="24" spans="1:16" ht="35.1" customHeight="1">
      <c r="A24" s="45" t="s">
        <v>42</v>
      </c>
      <c r="B24" s="364">
        <v>90.61</v>
      </c>
      <c r="C24" s="364">
        <v>79.97</v>
      </c>
      <c r="D24" s="364">
        <v>80.86</v>
      </c>
      <c r="E24" s="364">
        <v>86</v>
      </c>
      <c r="F24" s="282"/>
      <c r="G24" s="283"/>
      <c r="H24" s="283"/>
      <c r="I24" s="283"/>
      <c r="J24" s="80"/>
      <c r="K24" s="80"/>
      <c r="L24" s="80"/>
    </row>
    <row r="25" spans="1:16" ht="24.95" customHeight="1">
      <c r="A25" s="45" t="s">
        <v>43</v>
      </c>
      <c r="B25" s="364">
        <v>128.52000000000001</v>
      </c>
      <c r="C25" s="364">
        <v>73.53</v>
      </c>
      <c r="D25" s="364">
        <v>84.59</v>
      </c>
      <c r="E25" s="364">
        <v>105.34</v>
      </c>
      <c r="F25" s="282"/>
      <c r="G25" s="283"/>
      <c r="H25" s="283"/>
      <c r="I25" s="283"/>
      <c r="J25" s="80"/>
      <c r="K25" s="80"/>
      <c r="L25" s="80"/>
    </row>
    <row r="26" spans="1:16" ht="24.95" customHeight="1">
      <c r="A26" s="45" t="s">
        <v>44</v>
      </c>
      <c r="B26" s="364">
        <v>129.1</v>
      </c>
      <c r="C26" s="364">
        <v>62.65</v>
      </c>
      <c r="D26" s="364">
        <v>76.59</v>
      </c>
      <c r="E26" s="364">
        <v>102.13</v>
      </c>
      <c r="F26" s="282"/>
      <c r="G26" s="283"/>
      <c r="H26" s="283"/>
      <c r="I26" s="283"/>
      <c r="J26" s="80"/>
      <c r="K26" s="80"/>
      <c r="L26" s="80"/>
    </row>
    <row r="27" spans="1:16" ht="24.95" customHeight="1">
      <c r="A27" s="45" t="s">
        <v>45</v>
      </c>
      <c r="B27" s="364">
        <v>99.76</v>
      </c>
      <c r="C27" s="364">
        <v>82.7</v>
      </c>
      <c r="D27" s="364">
        <v>68.459999999999994</v>
      </c>
      <c r="E27" s="364">
        <v>82.66</v>
      </c>
      <c r="F27" s="282"/>
      <c r="G27" s="283"/>
      <c r="H27" s="283"/>
      <c r="I27" s="283"/>
      <c r="J27" s="80"/>
      <c r="K27" s="80"/>
      <c r="L27" s="80"/>
    </row>
    <row r="28" spans="1:16" ht="31.5">
      <c r="A28" s="45" t="s">
        <v>251</v>
      </c>
      <c r="B28" s="364">
        <v>385.94</v>
      </c>
      <c r="C28" s="364">
        <v>70</v>
      </c>
      <c r="D28" s="364">
        <v>136.97</v>
      </c>
      <c r="E28" s="364">
        <v>220.73</v>
      </c>
      <c r="F28" s="282"/>
      <c r="G28" s="283"/>
      <c r="H28" s="283"/>
      <c r="I28" s="283"/>
      <c r="J28" s="80"/>
      <c r="K28" s="80"/>
      <c r="L28" s="80"/>
    </row>
    <row r="29" spans="1:16" ht="36" customHeight="1">
      <c r="A29" s="44" t="s">
        <v>46</v>
      </c>
      <c r="B29" s="363">
        <v>109.04</v>
      </c>
      <c r="C29" s="363">
        <v>84.58</v>
      </c>
      <c r="D29" s="363">
        <v>92.56</v>
      </c>
      <c r="E29" s="363">
        <v>100.81</v>
      </c>
      <c r="F29" s="282"/>
      <c r="G29" s="283"/>
      <c r="H29" s="283"/>
      <c r="I29" s="80"/>
      <c r="J29" s="80"/>
      <c r="K29" s="80"/>
      <c r="L29" s="80"/>
    </row>
    <row r="30" spans="1:16" ht="50.1" customHeight="1">
      <c r="A30" s="45" t="s">
        <v>46</v>
      </c>
      <c r="B30" s="364">
        <v>109.04</v>
      </c>
      <c r="C30" s="364">
        <v>84.58</v>
      </c>
      <c r="D30" s="364">
        <v>92.56</v>
      </c>
      <c r="E30" s="364">
        <v>100.81</v>
      </c>
      <c r="F30" s="282"/>
      <c r="G30" s="283"/>
      <c r="H30" s="283"/>
      <c r="I30" s="85"/>
      <c r="J30" s="85"/>
      <c r="K30" s="85"/>
      <c r="L30" s="85"/>
      <c r="M30" s="85"/>
      <c r="N30" s="85"/>
      <c r="O30" s="85"/>
      <c r="P30" s="82"/>
    </row>
    <row r="31" spans="1:16" ht="35.1" customHeight="1">
      <c r="A31" s="344" t="s">
        <v>47</v>
      </c>
      <c r="B31" s="363">
        <v>108.04</v>
      </c>
      <c r="C31" s="363">
        <v>98.66</v>
      </c>
      <c r="D31" s="363">
        <v>85.27</v>
      </c>
      <c r="E31" s="363">
        <v>95.39</v>
      </c>
      <c r="F31" s="282"/>
      <c r="G31" s="283"/>
      <c r="H31" s="283"/>
      <c r="I31" s="86"/>
      <c r="J31" s="86"/>
      <c r="K31" s="86"/>
      <c r="L31" s="86"/>
      <c r="M31" s="86"/>
      <c r="N31" s="86"/>
      <c r="O31" s="86"/>
    </row>
    <row r="32" spans="1:16" ht="35.1" customHeight="1">
      <c r="A32" s="346" t="s">
        <v>48</v>
      </c>
      <c r="B32" s="364">
        <v>93.39</v>
      </c>
      <c r="C32" s="364">
        <v>98.89</v>
      </c>
      <c r="D32" s="364">
        <v>109.76</v>
      </c>
      <c r="E32" s="364">
        <v>100.87</v>
      </c>
      <c r="F32" s="283"/>
      <c r="G32" s="283"/>
      <c r="H32" s="283"/>
      <c r="I32" s="82"/>
      <c r="J32" s="82"/>
      <c r="K32" s="82"/>
      <c r="L32" s="82"/>
      <c r="M32" s="82"/>
      <c r="N32" s="82"/>
      <c r="O32" s="82"/>
      <c r="P32" s="82"/>
    </row>
    <row r="33" spans="1:12" ht="31.5">
      <c r="A33" s="45" t="s">
        <v>49</v>
      </c>
      <c r="B33" s="364">
        <v>129.9</v>
      </c>
      <c r="C33" s="364">
        <v>98.41</v>
      </c>
      <c r="D33" s="364">
        <v>68.739999999999995</v>
      </c>
      <c r="E33" s="364">
        <v>90.13</v>
      </c>
      <c r="F33" s="282"/>
      <c r="G33" s="283"/>
      <c r="H33" s="283"/>
      <c r="I33" s="80"/>
      <c r="J33" s="80"/>
      <c r="K33" s="80"/>
      <c r="L33" s="80"/>
    </row>
    <row r="34" spans="1:12" ht="24.95" customHeight="1">
      <c r="G34" s="80"/>
      <c r="H34" s="80"/>
      <c r="I34" s="80"/>
      <c r="J34" s="80"/>
      <c r="K34" s="80"/>
    </row>
    <row r="35" spans="1:12" ht="16.5" customHeight="1">
      <c r="G35" s="80"/>
      <c r="H35" s="80"/>
      <c r="I35" s="80"/>
      <c r="J35" s="80"/>
      <c r="K35" s="80"/>
    </row>
  </sheetData>
  <mergeCells count="2">
    <mergeCell ref="A1:E1"/>
    <mergeCell ref="D2:E2"/>
  </mergeCells>
  <pageMargins left="0.59" right="0.3" top="0.5" bottom="0.5" header="0.43307086614173201" footer="0.31496062992126"/>
  <pageSetup paperSize="9" scale="81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workbookViewId="0">
      <selection activeCell="A10" sqref="A10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375" style="3" bestFit="1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402" t="s">
        <v>98</v>
      </c>
      <c r="B1" s="402"/>
      <c r="C1" s="402"/>
      <c r="D1" s="402"/>
      <c r="E1" s="402"/>
      <c r="F1" s="402"/>
      <c r="G1" s="402"/>
    </row>
    <row r="2" spans="1:10" ht="24.95" customHeight="1">
      <c r="A2" s="4"/>
      <c r="B2" s="4"/>
    </row>
    <row r="3" spans="1:10" ht="60" customHeight="1">
      <c r="A3" s="47"/>
      <c r="B3" s="347" t="s">
        <v>93</v>
      </c>
      <c r="C3" s="347" t="s">
        <v>326</v>
      </c>
      <c r="D3" s="347" t="s">
        <v>327</v>
      </c>
      <c r="E3" s="347" t="s">
        <v>328</v>
      </c>
      <c r="F3" s="348" t="s">
        <v>329</v>
      </c>
      <c r="G3" s="342" t="s">
        <v>325</v>
      </c>
    </row>
    <row r="4" spans="1:10" ht="24.95" customHeight="1">
      <c r="A4" s="45" t="s">
        <v>68</v>
      </c>
      <c r="B4" s="46" t="s">
        <v>50</v>
      </c>
      <c r="C4" s="365">
        <v>27294</v>
      </c>
      <c r="D4" s="365">
        <v>25600</v>
      </c>
      <c r="E4" s="365">
        <v>52894</v>
      </c>
      <c r="F4" s="366">
        <v>127.00932724746974</v>
      </c>
      <c r="G4" s="366">
        <v>122.45965781492372</v>
      </c>
      <c r="I4" s="285"/>
      <c r="J4" s="285"/>
    </row>
    <row r="5" spans="1:10" ht="24.95" customHeight="1">
      <c r="A5" s="45" t="s">
        <v>69</v>
      </c>
      <c r="B5" s="46" t="s">
        <v>51</v>
      </c>
      <c r="C5" s="365">
        <v>6112.4694255113418</v>
      </c>
      <c r="D5" s="365">
        <v>4262.3439132786671</v>
      </c>
      <c r="E5" s="365">
        <v>10374.813338790009</v>
      </c>
      <c r="F5" s="366">
        <v>76.283743394933623</v>
      </c>
      <c r="G5" s="366">
        <v>101.20439135559916</v>
      </c>
      <c r="I5" s="285"/>
      <c r="J5" s="285"/>
    </row>
    <row r="6" spans="1:10" ht="24.95" customHeight="1">
      <c r="A6" s="45" t="s">
        <v>94</v>
      </c>
      <c r="B6" s="46" t="s">
        <v>52</v>
      </c>
      <c r="C6" s="365">
        <v>809.49477144422406</v>
      </c>
      <c r="D6" s="365">
        <v>404.74738572211203</v>
      </c>
      <c r="E6" s="365">
        <v>1214.242157166336</v>
      </c>
      <c r="F6" s="366">
        <v>47.128718527298929</v>
      </c>
      <c r="G6" s="366">
        <v>68.31072409367539</v>
      </c>
      <c r="H6" s="285"/>
      <c r="I6" s="285"/>
      <c r="J6" s="285"/>
    </row>
    <row r="7" spans="1:10" ht="24.95" customHeight="1">
      <c r="A7" s="45" t="s">
        <v>102</v>
      </c>
      <c r="B7" s="46" t="s">
        <v>53</v>
      </c>
      <c r="C7" s="365">
        <v>6760.7495028903804</v>
      </c>
      <c r="D7" s="365">
        <v>4754.3417137916003</v>
      </c>
      <c r="E7" s="365">
        <v>11515.09121668198</v>
      </c>
      <c r="F7" s="366">
        <v>98.425315717691689</v>
      </c>
      <c r="G7" s="366">
        <v>134.14635932497305</v>
      </c>
      <c r="H7" s="285"/>
      <c r="I7" s="285"/>
      <c r="J7" s="285"/>
    </row>
    <row r="8" spans="1:10" ht="24.95" customHeight="1">
      <c r="A8" s="45" t="s">
        <v>308</v>
      </c>
      <c r="B8" s="46" t="s">
        <v>55</v>
      </c>
      <c r="C8" s="365">
        <v>300568</v>
      </c>
      <c r="D8" s="365">
        <v>240454</v>
      </c>
      <c r="E8" s="365">
        <v>541022</v>
      </c>
      <c r="F8" s="366">
        <v>124.75627662279041</v>
      </c>
      <c r="G8" s="366">
        <v>169.84535597008835</v>
      </c>
      <c r="I8" s="285"/>
      <c r="J8" s="285"/>
    </row>
    <row r="9" spans="1:10" ht="24.95" customHeight="1">
      <c r="A9" s="45" t="s">
        <v>309</v>
      </c>
      <c r="B9" s="46" t="s">
        <v>55</v>
      </c>
      <c r="C9" s="365">
        <v>344827</v>
      </c>
      <c r="D9" s="365">
        <v>275861</v>
      </c>
      <c r="E9" s="365">
        <v>620688</v>
      </c>
      <c r="F9" s="366">
        <v>154.65661265907943</v>
      </c>
      <c r="G9" s="366">
        <v>188.5288873634301</v>
      </c>
      <c r="I9" s="285"/>
      <c r="J9" s="285"/>
    </row>
    <row r="10" spans="1:10" ht="24.95" customHeight="1">
      <c r="A10" s="45" t="s">
        <v>310</v>
      </c>
      <c r="B10" s="46" t="s">
        <v>55</v>
      </c>
      <c r="C10" s="365">
        <v>1338150</v>
      </c>
      <c r="D10" s="365">
        <v>1400000</v>
      </c>
      <c r="E10" s="365">
        <v>2738150</v>
      </c>
      <c r="F10" s="366">
        <v>242.71928820835024</v>
      </c>
      <c r="G10" s="366">
        <v>262.36688340931784</v>
      </c>
      <c r="H10" s="285"/>
      <c r="I10" s="285"/>
      <c r="J10" s="285"/>
    </row>
    <row r="11" spans="1:10" ht="31.5">
      <c r="A11" s="45" t="s">
        <v>311</v>
      </c>
      <c r="B11" s="46" t="s">
        <v>67</v>
      </c>
      <c r="C11" s="365">
        <v>13669.1474518385</v>
      </c>
      <c r="D11" s="365">
        <v>11010.821168021401</v>
      </c>
      <c r="E11" s="365">
        <v>24679.968619859901</v>
      </c>
      <c r="F11" s="366">
        <v>99.365155637748373</v>
      </c>
      <c r="G11" s="366">
        <v>107.49269834219943</v>
      </c>
      <c r="H11" s="285"/>
      <c r="I11" s="285"/>
      <c r="J11" s="285"/>
    </row>
    <row r="12" spans="1:10" ht="24.95" customHeight="1">
      <c r="A12" s="45" t="s">
        <v>312</v>
      </c>
      <c r="B12" s="46" t="s">
        <v>54</v>
      </c>
      <c r="C12" s="365">
        <v>1365</v>
      </c>
      <c r="D12" s="365">
        <v>393</v>
      </c>
      <c r="E12" s="365">
        <v>1758</v>
      </c>
      <c r="F12" s="366">
        <v>72.522605646798311</v>
      </c>
      <c r="G12" s="366">
        <v>182.76328100634163</v>
      </c>
      <c r="I12" s="285"/>
      <c r="J12" s="285"/>
    </row>
    <row r="13" spans="1:10" ht="24.95" customHeight="1">
      <c r="A13" s="45" t="s">
        <v>313</v>
      </c>
      <c r="B13" s="46" t="s">
        <v>55</v>
      </c>
      <c r="C13" s="365">
        <v>2627</v>
      </c>
      <c r="D13" s="365">
        <v>2100</v>
      </c>
      <c r="E13" s="365">
        <v>4727</v>
      </c>
      <c r="F13" s="366">
        <v>80.86253369272238</v>
      </c>
      <c r="G13" s="366">
        <v>85.479204339963843</v>
      </c>
      <c r="I13" s="285"/>
      <c r="J13" s="285"/>
    </row>
    <row r="14" spans="1:10" ht="24.95" customHeight="1">
      <c r="A14" s="45" t="s">
        <v>314</v>
      </c>
      <c r="B14" s="46" t="s">
        <v>55</v>
      </c>
      <c r="C14" s="365">
        <v>148969</v>
      </c>
      <c r="D14" s="365">
        <v>104937</v>
      </c>
      <c r="E14" s="365">
        <v>253906</v>
      </c>
      <c r="F14" s="366">
        <v>82.313213319214029</v>
      </c>
      <c r="G14" s="366">
        <v>103.71934755168483</v>
      </c>
      <c r="I14" s="285"/>
      <c r="J14" s="285"/>
    </row>
    <row r="15" spans="1:10" ht="25.5" customHeight="1">
      <c r="A15" s="45" t="s">
        <v>315</v>
      </c>
      <c r="B15" s="46" t="s">
        <v>56</v>
      </c>
      <c r="C15" s="365">
        <v>375.63978374203498</v>
      </c>
      <c r="D15" s="365">
        <v>317.703703417648</v>
      </c>
      <c r="E15" s="365">
        <v>693.34348715968304</v>
      </c>
      <c r="F15" s="366">
        <v>92.555131248494689</v>
      </c>
      <c r="G15" s="366">
        <v>100.81043956043939</v>
      </c>
      <c r="I15" s="285"/>
      <c r="J15" s="285"/>
    </row>
    <row r="16" spans="1:10" ht="25.5" customHeight="1">
      <c r="A16" s="45" t="s">
        <v>316</v>
      </c>
      <c r="B16" s="46" t="s">
        <v>57</v>
      </c>
      <c r="C16" s="365">
        <v>2612.7738836191402</v>
      </c>
      <c r="D16" s="365">
        <v>2583.7126974241201</v>
      </c>
      <c r="E16" s="365">
        <v>5196.4865810432602</v>
      </c>
      <c r="F16" s="366">
        <v>109.76385951818192</v>
      </c>
      <c r="G16" s="366">
        <v>100.87008828767351</v>
      </c>
      <c r="I16" s="285"/>
      <c r="J16" s="285"/>
    </row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topLeftCell="A2" workbookViewId="0">
      <selection activeCell="D17" sqref="D17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403" t="s">
        <v>99</v>
      </c>
      <c r="B1" s="403"/>
      <c r="C1" s="403"/>
      <c r="D1" s="403"/>
      <c r="E1" s="403"/>
      <c r="F1" s="403"/>
      <c r="G1" s="403"/>
    </row>
    <row r="2" spans="1:14" ht="24.95" customHeight="1">
      <c r="C2" s="404" t="s">
        <v>96</v>
      </c>
      <c r="D2" s="404"/>
      <c r="E2" s="404"/>
      <c r="F2" s="404"/>
      <c r="G2" s="404"/>
    </row>
    <row r="3" spans="1:14" ht="63.95" customHeight="1">
      <c r="A3" s="57"/>
      <c r="B3" s="78" t="s">
        <v>330</v>
      </c>
      <c r="C3" s="78" t="s">
        <v>331</v>
      </c>
      <c r="D3" s="78" t="s">
        <v>332</v>
      </c>
      <c r="E3" s="78" t="s">
        <v>334</v>
      </c>
      <c r="F3" s="78" t="s">
        <v>333</v>
      </c>
      <c r="G3" s="78" t="s">
        <v>335</v>
      </c>
    </row>
    <row r="4" spans="1:14" ht="24.95" customHeight="1">
      <c r="A4" s="48" t="s">
        <v>1</v>
      </c>
      <c r="B4" s="250">
        <v>458480</v>
      </c>
      <c r="C4" s="250">
        <v>295890</v>
      </c>
      <c r="D4" s="250">
        <v>754370</v>
      </c>
      <c r="E4" s="251">
        <v>9.7004806069471012</v>
      </c>
      <c r="F4" s="251">
        <v>71.413909239966458</v>
      </c>
      <c r="G4" s="251">
        <v>94.55034815125974</v>
      </c>
      <c r="I4" s="235"/>
      <c r="J4" s="235"/>
      <c r="K4" s="40"/>
      <c r="L4" s="40"/>
      <c r="M4" s="40"/>
      <c r="N4" s="41"/>
    </row>
    <row r="5" spans="1:14" ht="24.95" customHeight="1">
      <c r="A5" s="49" t="s">
        <v>70</v>
      </c>
      <c r="B5" s="250">
        <v>180390</v>
      </c>
      <c r="C5" s="250">
        <v>121370</v>
      </c>
      <c r="D5" s="250">
        <v>301760</v>
      </c>
      <c r="E5" s="251">
        <v>6.0296225990958368</v>
      </c>
      <c r="F5" s="251">
        <v>73.968211403915078</v>
      </c>
      <c r="G5" s="251">
        <v>92.311269096404331</v>
      </c>
      <c r="I5" s="235"/>
      <c r="J5" s="268"/>
      <c r="K5" s="40"/>
      <c r="L5" s="40"/>
      <c r="M5" s="40"/>
      <c r="N5" s="41"/>
    </row>
    <row r="6" spans="1:14" ht="24.95" customHeight="1">
      <c r="A6" s="50" t="s">
        <v>58</v>
      </c>
      <c r="B6" s="252">
        <v>169350</v>
      </c>
      <c r="C6" s="253">
        <v>113750</v>
      </c>
      <c r="D6" s="252">
        <v>283100</v>
      </c>
      <c r="E6" s="254">
        <v>8.7936596192106204</v>
      </c>
      <c r="F6" s="254">
        <v>72.051129381658797</v>
      </c>
      <c r="G6" s="254">
        <v>91.177285229344207</v>
      </c>
      <c r="K6" s="40"/>
      <c r="L6" s="40"/>
      <c r="M6" s="40"/>
      <c r="N6" s="41"/>
    </row>
    <row r="7" spans="1:14" ht="24.95" customHeight="1">
      <c r="A7" s="51" t="s">
        <v>59</v>
      </c>
      <c r="B7" s="255">
        <v>27650</v>
      </c>
      <c r="C7" s="256">
        <v>20650</v>
      </c>
      <c r="D7" s="255">
        <v>48300</v>
      </c>
      <c r="E7" s="350">
        <v>10.615384615384615</v>
      </c>
      <c r="F7" s="351">
        <v>75.641025641025635</v>
      </c>
      <c r="G7" s="352">
        <v>91.132075471698116</v>
      </c>
      <c r="K7" s="40"/>
      <c r="L7" s="40"/>
      <c r="M7" s="40"/>
      <c r="N7" s="41"/>
    </row>
    <row r="8" spans="1:14" ht="24.95" customHeight="1">
      <c r="A8" s="53" t="s">
        <v>100</v>
      </c>
      <c r="B8" s="252">
        <v>780</v>
      </c>
      <c r="C8" s="253">
        <v>520</v>
      </c>
      <c r="D8" s="252">
        <v>1300</v>
      </c>
      <c r="E8" s="349">
        <v>0.29321544568747743</v>
      </c>
      <c r="F8" s="254">
        <v>104</v>
      </c>
      <c r="G8" s="257">
        <v>111.11111111111111</v>
      </c>
      <c r="K8" s="40"/>
      <c r="L8" s="40"/>
      <c r="M8" s="40"/>
      <c r="N8" s="41"/>
    </row>
    <row r="9" spans="1:14" ht="24.95" customHeight="1">
      <c r="A9" s="52" t="s">
        <v>60</v>
      </c>
      <c r="B9" s="252">
        <v>4400</v>
      </c>
      <c r="C9" s="253">
        <v>3100</v>
      </c>
      <c r="D9" s="252">
        <v>7500</v>
      </c>
      <c r="E9" s="349">
        <v>7.5</v>
      </c>
      <c r="F9" s="254">
        <v>206.66666666666666</v>
      </c>
      <c r="G9" s="257">
        <v>135.86956521739131</v>
      </c>
      <c r="K9" s="40"/>
      <c r="L9" s="40"/>
      <c r="M9" s="40"/>
      <c r="N9" s="41"/>
    </row>
    <row r="10" spans="1:14" ht="24.95" customHeight="1">
      <c r="A10" s="53" t="s">
        <v>61</v>
      </c>
      <c r="B10" s="252">
        <v>660</v>
      </c>
      <c r="C10" s="253">
        <v>420</v>
      </c>
      <c r="D10" s="252">
        <v>1080</v>
      </c>
      <c r="E10" s="349">
        <v>4.9090909090909092</v>
      </c>
      <c r="F10" s="254">
        <v>59.154929577464792</v>
      </c>
      <c r="G10" s="257">
        <v>82.44274809160305</v>
      </c>
      <c r="K10" s="40"/>
      <c r="L10" s="40"/>
      <c r="M10" s="40"/>
      <c r="N10" s="41"/>
    </row>
    <row r="11" spans="1:14" ht="24.95" customHeight="1">
      <c r="A11" s="52" t="s">
        <v>62</v>
      </c>
      <c r="B11" s="252">
        <v>5200</v>
      </c>
      <c r="C11" s="253">
        <v>3580</v>
      </c>
      <c r="D11" s="252">
        <v>8780</v>
      </c>
      <c r="E11" s="349">
        <v>0.71973112550209029</v>
      </c>
      <c r="F11" s="254">
        <v>102.28571428571429</v>
      </c>
      <c r="G11" s="257">
        <v>104.52380952380953</v>
      </c>
      <c r="K11" s="40"/>
      <c r="L11" s="40"/>
      <c r="M11" s="40"/>
      <c r="N11" s="41"/>
    </row>
    <row r="12" spans="1:14" ht="24.95" customHeight="1">
      <c r="A12" s="49" t="s">
        <v>71</v>
      </c>
      <c r="B12" s="250">
        <v>247470</v>
      </c>
      <c r="C12" s="250">
        <v>152020</v>
      </c>
      <c r="D12" s="250">
        <v>399490</v>
      </c>
      <c r="E12" s="251">
        <v>18.308432630614117</v>
      </c>
      <c r="F12" s="251">
        <v>69.533303099473741</v>
      </c>
      <c r="G12" s="251">
        <v>95.147238380522509</v>
      </c>
      <c r="I12" s="235"/>
      <c r="K12" s="40"/>
      <c r="L12" s="40"/>
      <c r="M12" s="40"/>
      <c r="N12" s="41"/>
    </row>
    <row r="13" spans="1:14" ht="24.95" customHeight="1">
      <c r="A13" s="50" t="s">
        <v>63</v>
      </c>
      <c r="B13" s="252">
        <v>138990</v>
      </c>
      <c r="C13" s="253">
        <v>84500</v>
      </c>
      <c r="D13" s="252">
        <v>223490</v>
      </c>
      <c r="E13" s="254">
        <v>23.402094240837695</v>
      </c>
      <c r="F13" s="254">
        <v>38.649941533387256</v>
      </c>
      <c r="G13" s="254">
        <v>53.229007749037457</v>
      </c>
      <c r="K13" s="40"/>
      <c r="L13" s="40"/>
      <c r="M13" s="40"/>
      <c r="N13" s="41"/>
    </row>
    <row r="14" spans="1:14" ht="24.95" customHeight="1">
      <c r="A14" s="51" t="s">
        <v>59</v>
      </c>
      <c r="B14" s="255">
        <v>138990</v>
      </c>
      <c r="C14" s="256">
        <v>84500</v>
      </c>
      <c r="D14" s="255">
        <v>223490</v>
      </c>
      <c r="E14" s="352">
        <v>23.402094240837695</v>
      </c>
      <c r="F14" s="351">
        <v>537.87396562698916</v>
      </c>
      <c r="G14" s="351">
        <v>792.236795462602</v>
      </c>
      <c r="K14" s="40"/>
      <c r="L14" s="40"/>
      <c r="M14" s="40"/>
      <c r="N14" s="41"/>
    </row>
    <row r="15" spans="1:14" ht="24.95" customHeight="1">
      <c r="A15" s="52" t="s">
        <v>64</v>
      </c>
      <c r="B15" s="257">
        <v>108480</v>
      </c>
      <c r="C15" s="257">
        <v>67520</v>
      </c>
      <c r="D15" s="257">
        <v>176000</v>
      </c>
      <c r="E15" s="257">
        <v>14.343928280358599</v>
      </c>
      <c r="F15" s="257" t="s">
        <v>223</v>
      </c>
      <c r="G15" s="257" t="s">
        <v>223</v>
      </c>
      <c r="K15" s="40"/>
      <c r="L15" s="40"/>
      <c r="M15" s="40"/>
      <c r="N15" s="41"/>
    </row>
    <row r="16" spans="1:14" ht="24.95" customHeight="1">
      <c r="A16" s="52" t="s">
        <v>62</v>
      </c>
      <c r="B16" s="257">
        <v>0</v>
      </c>
      <c r="C16" s="257">
        <v>0</v>
      </c>
      <c r="D16" s="257">
        <v>0</v>
      </c>
      <c r="E16" s="257" t="s">
        <v>223</v>
      </c>
      <c r="F16" s="257" t="s">
        <v>223</v>
      </c>
      <c r="G16" s="257" t="s">
        <v>223</v>
      </c>
      <c r="K16" s="40"/>
      <c r="L16" s="40"/>
      <c r="M16" s="40"/>
      <c r="N16" s="41"/>
    </row>
    <row r="17" spans="1:14" ht="24.95" customHeight="1">
      <c r="A17" s="49" t="s">
        <v>72</v>
      </c>
      <c r="B17" s="250">
        <v>30620</v>
      </c>
      <c r="C17" s="250">
        <v>22500</v>
      </c>
      <c r="D17" s="250">
        <v>53120</v>
      </c>
      <c r="E17" s="251">
        <v>9.0033898305084747</v>
      </c>
      <c r="F17" s="251">
        <v>71.161996331203738</v>
      </c>
      <c r="G17" s="251">
        <v>103.97134524671665</v>
      </c>
      <c r="I17" s="235"/>
      <c r="J17" s="269"/>
      <c r="K17" s="40"/>
      <c r="L17" s="40"/>
      <c r="M17" s="40"/>
      <c r="N17" s="41"/>
    </row>
    <row r="18" spans="1:14" ht="24.95" customHeight="1">
      <c r="A18" s="50" t="s">
        <v>65</v>
      </c>
      <c r="B18" s="252">
        <v>30620</v>
      </c>
      <c r="C18" s="253">
        <v>22500</v>
      </c>
      <c r="D18" s="252">
        <v>53120</v>
      </c>
      <c r="E18" s="254">
        <v>9.0033898305084747</v>
      </c>
      <c r="F18" s="254">
        <v>71.161996331203738</v>
      </c>
      <c r="G18" s="254">
        <v>103.97134524671665</v>
      </c>
      <c r="K18" s="40"/>
      <c r="L18" s="40"/>
      <c r="M18" s="40"/>
      <c r="N18" s="41"/>
    </row>
    <row r="19" spans="1:14" ht="24.95" customHeight="1">
      <c r="A19" s="51" t="s">
        <v>59</v>
      </c>
      <c r="B19" s="352">
        <v>30620</v>
      </c>
      <c r="C19" s="352">
        <v>22500</v>
      </c>
      <c r="D19" s="352">
        <v>53120</v>
      </c>
      <c r="E19" s="352">
        <v>9.0033898305084747</v>
      </c>
      <c r="F19" s="352">
        <v>145.16129032258064</v>
      </c>
      <c r="G19" s="352">
        <v>175.31353135313532</v>
      </c>
      <c r="K19" s="40"/>
      <c r="L19" s="40"/>
      <c r="M19" s="40"/>
      <c r="N19" s="41"/>
    </row>
    <row r="20" spans="1:14" ht="24.95" customHeight="1">
      <c r="A20" s="52" t="s">
        <v>66</v>
      </c>
      <c r="B20" s="257">
        <v>0</v>
      </c>
      <c r="C20" s="257">
        <v>0</v>
      </c>
      <c r="D20" s="257">
        <v>0</v>
      </c>
      <c r="E20" s="257" t="s">
        <v>223</v>
      </c>
      <c r="F20" s="257" t="s">
        <v>223</v>
      </c>
      <c r="G20" s="257" t="s">
        <v>223</v>
      </c>
      <c r="K20" s="40"/>
      <c r="L20" s="40"/>
      <c r="M20" s="40"/>
      <c r="N20" s="41"/>
    </row>
    <row r="21" spans="1:14" ht="24.95" customHeight="1">
      <c r="A21" s="52" t="s">
        <v>62</v>
      </c>
      <c r="B21" s="257">
        <v>0</v>
      </c>
      <c r="C21" s="257">
        <v>0</v>
      </c>
      <c r="D21" s="257">
        <v>0</v>
      </c>
      <c r="E21" s="257" t="s">
        <v>223</v>
      </c>
      <c r="F21" s="257" t="s">
        <v>223</v>
      </c>
      <c r="G21" s="257" t="s">
        <v>223</v>
      </c>
      <c r="K21" s="40"/>
      <c r="L21" s="40"/>
      <c r="M21" s="40"/>
      <c r="N21" s="41"/>
    </row>
    <row r="22" spans="1:14" ht="24.95" customHeight="1">
      <c r="A22" s="54"/>
      <c r="B22" s="55"/>
      <c r="C22" s="55"/>
      <c r="D22" s="56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29"/>
  <sheetViews>
    <sheetView workbookViewId="0">
      <selection activeCell="K7" sqref="K7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  <col min="11" max="11" width="10.125" bestFit="1" customWidth="1"/>
    <col min="12" max="12" width="11.5" customWidth="1"/>
    <col min="13" max="13" width="8.875" customWidth="1"/>
    <col min="14" max="14" width="11.5" customWidth="1"/>
  </cols>
  <sheetData>
    <row r="1" spans="1:14" s="1" customFormat="1" ht="39" customHeight="1">
      <c r="A1" s="400" t="s">
        <v>336</v>
      </c>
      <c r="B1" s="400"/>
      <c r="C1" s="400"/>
      <c r="D1" s="400"/>
      <c r="E1" s="400"/>
      <c r="F1" s="400"/>
      <c r="G1" s="400"/>
      <c r="H1" s="400"/>
      <c r="I1" s="400"/>
    </row>
    <row r="2" spans="1:14" s="105" customFormat="1" ht="15">
      <c r="A2" s="31"/>
      <c r="B2" s="31"/>
      <c r="C2" s="31"/>
      <c r="D2" s="31"/>
      <c r="E2" s="32"/>
      <c r="F2" s="405"/>
      <c r="G2" s="405"/>
    </row>
    <row r="3" spans="1:14" s="105" customFormat="1" ht="15.75" customHeight="1">
      <c r="A3" s="406"/>
      <c r="B3" s="408" t="s">
        <v>166</v>
      </c>
      <c r="C3" s="408" t="s">
        <v>167</v>
      </c>
      <c r="D3" s="408" t="s">
        <v>168</v>
      </c>
      <c r="E3" s="408" t="s">
        <v>169</v>
      </c>
      <c r="F3" s="410" t="s">
        <v>170</v>
      </c>
      <c r="G3" s="410"/>
      <c r="H3" s="410"/>
      <c r="I3" s="410"/>
    </row>
    <row r="4" spans="1:14" s="106" customFormat="1" ht="47.25">
      <c r="A4" s="407"/>
      <c r="B4" s="409"/>
      <c r="C4" s="409"/>
      <c r="D4" s="409"/>
      <c r="E4" s="409"/>
      <c r="F4" s="127" t="s">
        <v>171</v>
      </c>
      <c r="G4" s="127" t="s">
        <v>167</v>
      </c>
      <c r="H4" s="127" t="s">
        <v>172</v>
      </c>
      <c r="I4" s="127" t="s">
        <v>169</v>
      </c>
    </row>
    <row r="5" spans="1:14" s="106" customFormat="1" ht="31.5">
      <c r="A5" s="149" t="s">
        <v>173</v>
      </c>
      <c r="B5" s="150">
        <v>4</v>
      </c>
      <c r="C5" s="151">
        <v>594.48599999999999</v>
      </c>
      <c r="D5" s="150">
        <v>5</v>
      </c>
      <c r="E5" s="151">
        <v>935.74</v>
      </c>
      <c r="F5" s="183">
        <v>0</v>
      </c>
      <c r="G5" s="183">
        <v>0</v>
      </c>
      <c r="H5" s="183">
        <v>0</v>
      </c>
      <c r="I5" s="183">
        <v>0</v>
      </c>
      <c r="J5" s="153"/>
      <c r="K5" s="153"/>
      <c r="L5" s="153"/>
      <c r="M5" s="153"/>
      <c r="N5" s="153"/>
    </row>
    <row r="6" spans="1:14" s="128" customFormat="1" ht="25.5" customHeight="1">
      <c r="A6" s="154" t="s">
        <v>174</v>
      </c>
      <c r="B6" s="150">
        <v>4</v>
      </c>
      <c r="C6" s="151">
        <v>594.48599999999999</v>
      </c>
      <c r="D6" s="150">
        <v>5</v>
      </c>
      <c r="E6" s="151">
        <v>935.74</v>
      </c>
      <c r="F6" s="183">
        <v>0</v>
      </c>
      <c r="G6" s="183">
        <v>0</v>
      </c>
      <c r="H6" s="183">
        <v>0</v>
      </c>
      <c r="I6" s="183">
        <v>0</v>
      </c>
      <c r="J6" s="153"/>
      <c r="K6" s="106"/>
    </row>
    <row r="7" spans="1:14" s="126" customFormat="1" ht="25.5" customHeight="1">
      <c r="A7" s="155" t="s">
        <v>175</v>
      </c>
      <c r="B7" s="183">
        <v>0</v>
      </c>
      <c r="C7" s="183">
        <v>0</v>
      </c>
      <c r="D7" s="183">
        <v>0</v>
      </c>
      <c r="E7" s="183">
        <v>0</v>
      </c>
      <c r="F7" s="183">
        <v>0</v>
      </c>
      <c r="G7" s="183">
        <v>0</v>
      </c>
      <c r="H7" s="183">
        <v>0</v>
      </c>
      <c r="I7" s="183">
        <v>0</v>
      </c>
      <c r="J7" s="157"/>
      <c r="K7" s="105"/>
    </row>
    <row r="8" spans="1:14" s="128" customFormat="1" ht="25.5" customHeight="1">
      <c r="A8" s="155" t="s">
        <v>176</v>
      </c>
      <c r="B8" s="152">
        <v>3</v>
      </c>
      <c r="C8" s="156">
        <v>590</v>
      </c>
      <c r="D8" s="152">
        <v>4</v>
      </c>
      <c r="E8" s="156">
        <v>927.08600000000001</v>
      </c>
      <c r="F8" s="183">
        <v>0</v>
      </c>
      <c r="G8" s="183">
        <v>0</v>
      </c>
      <c r="H8" s="183">
        <v>0</v>
      </c>
      <c r="I8" s="183">
        <v>0</v>
      </c>
      <c r="J8" s="153"/>
      <c r="K8" s="106"/>
    </row>
    <row r="9" spans="1:14" s="106" customFormat="1" ht="25.5" customHeight="1">
      <c r="A9" s="158" t="s">
        <v>177</v>
      </c>
      <c r="B9" s="183">
        <v>1</v>
      </c>
      <c r="C9" s="183">
        <v>4.4859999999999998</v>
      </c>
      <c r="D9" s="152">
        <v>1</v>
      </c>
      <c r="E9" s="156">
        <v>8.6539999999999999</v>
      </c>
      <c r="F9" s="183">
        <v>0</v>
      </c>
      <c r="G9" s="183">
        <v>0</v>
      </c>
      <c r="H9" s="183">
        <v>0</v>
      </c>
      <c r="I9" s="183">
        <v>0</v>
      </c>
      <c r="J9" s="153"/>
    </row>
    <row r="10" spans="1:14" s="128" customFormat="1" ht="31.5">
      <c r="A10" s="154" t="s">
        <v>178</v>
      </c>
      <c r="B10" s="150">
        <v>7</v>
      </c>
      <c r="C10" s="151">
        <v>43.53</v>
      </c>
      <c r="D10" s="150">
        <v>10</v>
      </c>
      <c r="E10" s="151">
        <v>80.411000000000001</v>
      </c>
      <c r="F10" s="151">
        <v>233.33333333333334</v>
      </c>
      <c r="G10" s="151">
        <v>123.20973676761959</v>
      </c>
      <c r="H10" s="151">
        <v>111.11111111111111</v>
      </c>
      <c r="I10" s="159">
        <v>80.746096299643511</v>
      </c>
      <c r="J10" s="153"/>
      <c r="K10" s="153"/>
      <c r="L10" s="160"/>
      <c r="M10" s="161"/>
    </row>
    <row r="11" spans="1:14" s="128" customFormat="1" ht="27" customHeight="1">
      <c r="A11" s="154" t="s">
        <v>179</v>
      </c>
      <c r="B11" s="150">
        <v>7</v>
      </c>
      <c r="C11" s="151">
        <v>43.53</v>
      </c>
      <c r="D11" s="150">
        <v>10</v>
      </c>
      <c r="E11" s="151">
        <v>80.411000000000001</v>
      </c>
      <c r="F11" s="151">
        <v>233.33333333333334</v>
      </c>
      <c r="G11" s="151">
        <v>123.20973676761959</v>
      </c>
      <c r="H11" s="151">
        <v>111.11111111111111</v>
      </c>
      <c r="I11" s="151">
        <v>80.746096299643511</v>
      </c>
      <c r="J11" s="153"/>
      <c r="K11" s="134"/>
      <c r="L11" s="162"/>
      <c r="M11" s="162"/>
      <c r="N11" s="162"/>
    </row>
    <row r="12" spans="1:14" s="128" customFormat="1" ht="27" customHeight="1">
      <c r="A12" s="163" t="s">
        <v>180</v>
      </c>
      <c r="B12" s="152">
        <v>0</v>
      </c>
      <c r="C12" s="156">
        <v>0</v>
      </c>
      <c r="D12" s="152">
        <v>0</v>
      </c>
      <c r="E12" s="152">
        <v>0</v>
      </c>
      <c r="F12" s="156">
        <v>0</v>
      </c>
      <c r="G12" s="156">
        <v>0</v>
      </c>
      <c r="H12" s="156">
        <v>0</v>
      </c>
      <c r="I12" s="164">
        <v>0</v>
      </c>
      <c r="J12" s="153"/>
      <c r="K12" s="106"/>
    </row>
    <row r="13" spans="1:14" s="128" customFormat="1" ht="27" customHeight="1">
      <c r="A13" s="163" t="s">
        <v>181</v>
      </c>
      <c r="B13" s="152">
        <v>3</v>
      </c>
      <c r="C13" s="156">
        <v>11.93</v>
      </c>
      <c r="D13" s="152">
        <v>4</v>
      </c>
      <c r="E13" s="156">
        <v>65</v>
      </c>
      <c r="F13" s="156">
        <v>150</v>
      </c>
      <c r="G13" s="156">
        <v>34.252081538903241</v>
      </c>
      <c r="H13" s="156">
        <v>100</v>
      </c>
      <c r="I13" s="164">
        <v>824.35003170577045</v>
      </c>
      <c r="J13" s="153"/>
      <c r="K13" s="106"/>
    </row>
    <row r="14" spans="1:14" s="128" customFormat="1" ht="27" customHeight="1">
      <c r="A14" s="163" t="s">
        <v>182</v>
      </c>
      <c r="B14" s="152">
        <v>3</v>
      </c>
      <c r="C14" s="156">
        <v>30.6</v>
      </c>
      <c r="D14" s="183">
        <v>1</v>
      </c>
      <c r="E14" s="183">
        <v>2.5</v>
      </c>
      <c r="F14" s="156">
        <v>300</v>
      </c>
      <c r="G14" s="156">
        <v>6120</v>
      </c>
      <c r="H14" s="183">
        <v>33.333333333333336</v>
      </c>
      <c r="I14" s="183">
        <v>25.773195876288664</v>
      </c>
      <c r="J14" s="153"/>
      <c r="K14" s="153"/>
    </row>
    <row r="15" spans="1:14" s="128" customFormat="1" ht="27" customHeight="1">
      <c r="A15" s="163" t="s">
        <v>183</v>
      </c>
      <c r="B15" s="183">
        <v>0</v>
      </c>
      <c r="C15" s="183">
        <v>0</v>
      </c>
      <c r="D15" s="183">
        <v>1</v>
      </c>
      <c r="E15" s="183">
        <v>1.5</v>
      </c>
      <c r="F15" s="183">
        <v>0</v>
      </c>
      <c r="G15" s="183">
        <v>0</v>
      </c>
      <c r="H15" s="183">
        <v>0</v>
      </c>
      <c r="I15" s="183">
        <v>0</v>
      </c>
      <c r="J15" s="153"/>
      <c r="K15" s="106"/>
    </row>
    <row r="16" spans="1:14" s="128" customFormat="1" ht="27" customHeight="1">
      <c r="A16" s="163" t="s">
        <v>184</v>
      </c>
      <c r="B16" s="152">
        <v>1</v>
      </c>
      <c r="C16" s="152">
        <v>1</v>
      </c>
      <c r="D16" s="152">
        <v>4</v>
      </c>
      <c r="E16" s="152">
        <v>11.411</v>
      </c>
      <c r="F16" s="156">
        <v>0</v>
      </c>
      <c r="G16" s="156">
        <v>0</v>
      </c>
      <c r="H16" s="272">
        <v>400</v>
      </c>
      <c r="I16" s="272">
        <v>15.214666666666666</v>
      </c>
      <c r="J16" s="153"/>
      <c r="K16" s="106"/>
    </row>
    <row r="17" spans="1:14" s="128" customFormat="1" ht="27" customHeight="1">
      <c r="A17" s="154" t="s">
        <v>174</v>
      </c>
      <c r="B17" s="150">
        <v>7</v>
      </c>
      <c r="C17" s="151">
        <v>43.53</v>
      </c>
      <c r="D17" s="150">
        <v>10</v>
      </c>
      <c r="E17" s="151">
        <v>80.411000000000001</v>
      </c>
      <c r="F17" s="151">
        <v>233.33333333333334</v>
      </c>
      <c r="G17" s="151">
        <v>123.20973676761959</v>
      </c>
      <c r="H17" s="151">
        <v>111.11111111111111</v>
      </c>
      <c r="I17" s="151">
        <v>80.746096299643511</v>
      </c>
      <c r="J17" s="153"/>
      <c r="K17" s="165"/>
      <c r="L17" s="162"/>
      <c r="M17" s="162"/>
      <c r="N17" s="162"/>
    </row>
    <row r="18" spans="1:14" s="166" customFormat="1" ht="27" customHeight="1">
      <c r="A18" s="155" t="s">
        <v>175</v>
      </c>
      <c r="B18" s="183">
        <v>0</v>
      </c>
      <c r="C18" s="183">
        <v>0</v>
      </c>
      <c r="D18" s="183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53"/>
      <c r="K18" s="106"/>
    </row>
    <row r="19" spans="1:14" s="126" customFormat="1" ht="27" customHeight="1">
      <c r="A19" s="155" t="s">
        <v>185</v>
      </c>
      <c r="B19" s="152">
        <v>7</v>
      </c>
      <c r="C19" s="156">
        <v>43.53</v>
      </c>
      <c r="D19" s="152">
        <v>9</v>
      </c>
      <c r="E19" s="156">
        <v>71.411000000000001</v>
      </c>
      <c r="F19" s="156">
        <v>233.33333333333334</v>
      </c>
      <c r="G19" s="156">
        <v>123.20973676761959</v>
      </c>
      <c r="H19" s="156">
        <v>100</v>
      </c>
      <c r="I19" s="164">
        <v>71.708590651202485</v>
      </c>
      <c r="J19" s="153"/>
      <c r="K19" s="167"/>
      <c r="L19" s="168"/>
      <c r="M19" s="168"/>
      <c r="N19" s="168"/>
    </row>
    <row r="20" spans="1:14" s="176" customFormat="1" ht="47.25">
      <c r="A20" s="169" t="s">
        <v>186</v>
      </c>
      <c r="B20" s="170">
        <v>4</v>
      </c>
      <c r="C20" s="171">
        <v>40.130000000000003</v>
      </c>
      <c r="D20" s="170">
        <v>3</v>
      </c>
      <c r="E20" s="171">
        <v>56</v>
      </c>
      <c r="F20" s="171">
        <v>200</v>
      </c>
      <c r="G20" s="171">
        <v>115.21676715475166</v>
      </c>
      <c r="H20" s="171">
        <v>300</v>
      </c>
      <c r="I20" s="172">
        <v>18666.666666666668</v>
      </c>
      <c r="J20" s="173"/>
      <c r="K20" s="174"/>
      <c r="L20" s="175"/>
      <c r="M20" s="175"/>
      <c r="N20" s="175"/>
    </row>
    <row r="21" spans="1:14" s="126" customFormat="1" ht="25.5" customHeight="1">
      <c r="A21" s="155" t="s">
        <v>177</v>
      </c>
      <c r="B21" s="183">
        <v>0</v>
      </c>
      <c r="C21" s="183">
        <v>0</v>
      </c>
      <c r="D21" s="183">
        <v>1</v>
      </c>
      <c r="E21" s="183">
        <v>9</v>
      </c>
      <c r="F21" s="183">
        <v>0</v>
      </c>
      <c r="G21" s="183">
        <v>0</v>
      </c>
      <c r="H21" s="183">
        <v>0</v>
      </c>
      <c r="I21" s="183">
        <v>0</v>
      </c>
    </row>
    <row r="22" spans="1:14" s="126" customFormat="1"/>
    <row r="23" spans="1:14" s="176" customFormat="1" ht="19.5" customHeight="1">
      <c r="A23" s="177" t="s">
        <v>337</v>
      </c>
    </row>
    <row r="24" spans="1:14" s="126" customFormat="1"/>
    <row r="25" spans="1:14" s="176" customFormat="1"/>
    <row r="26" spans="1:14" s="176" customFormat="1"/>
    <row r="27" spans="1:14" s="176" customFormat="1"/>
    <row r="28" spans="1:14" s="176" customFormat="1"/>
    <row r="29" spans="1:14" s="176" customFormat="1"/>
  </sheetData>
  <mergeCells count="8">
    <mergeCell ref="A1:I1"/>
    <mergeCell ref="F2:G2"/>
    <mergeCell ref="A3:A4"/>
    <mergeCell ref="B3:B4"/>
    <mergeCell ref="C3:C4"/>
    <mergeCell ref="D3:D4"/>
    <mergeCell ref="E3:E4"/>
    <mergeCell ref="F3:I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topLeftCell="A7" workbookViewId="0">
      <selection activeCell="E26" sqref="E26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265" customWidth="1"/>
    <col min="6" max="6" width="10.125" style="265" customWidth="1"/>
    <col min="7" max="7" width="10.875" style="265" customWidth="1"/>
    <col min="9" max="9" width="8.625" customWidth="1"/>
  </cols>
  <sheetData>
    <row r="1" spans="1:15" s="1" customFormat="1" ht="43.5" customHeight="1">
      <c r="A1" s="411" t="s">
        <v>339</v>
      </c>
      <c r="B1" s="411"/>
      <c r="C1" s="411"/>
      <c r="D1" s="411"/>
      <c r="E1" s="411"/>
      <c r="F1" s="411"/>
      <c r="G1" s="411"/>
    </row>
    <row r="2" spans="1:15" s="106" customFormat="1" ht="16.5">
      <c r="A2" s="178"/>
      <c r="B2" s="178"/>
      <c r="C2" s="178"/>
      <c r="D2" s="178"/>
      <c r="E2" s="262"/>
      <c r="F2" s="262"/>
      <c r="G2" s="262"/>
    </row>
    <row r="3" spans="1:15" s="128" customFormat="1" ht="37.5" customHeight="1">
      <c r="A3" s="412"/>
      <c r="B3" s="414" t="s">
        <v>340</v>
      </c>
      <c r="C3" s="414"/>
      <c r="D3" s="414"/>
      <c r="E3" s="415" t="s">
        <v>341</v>
      </c>
      <c r="F3" s="415"/>
      <c r="G3" s="415"/>
    </row>
    <row r="4" spans="1:15" s="126" customFormat="1" ht="47.25">
      <c r="A4" s="413"/>
      <c r="B4" s="179" t="s">
        <v>187</v>
      </c>
      <c r="C4" s="180" t="s">
        <v>188</v>
      </c>
      <c r="D4" s="180" t="s">
        <v>240</v>
      </c>
      <c r="E4" s="263" t="s">
        <v>187</v>
      </c>
      <c r="F4" s="264" t="s">
        <v>189</v>
      </c>
      <c r="G4" s="180" t="s">
        <v>249</v>
      </c>
    </row>
    <row r="5" spans="1:15" s="126" customFormat="1" ht="31.5">
      <c r="A5" s="181" t="s">
        <v>190</v>
      </c>
      <c r="B5" s="274">
        <v>166</v>
      </c>
      <c r="C5" s="182">
        <v>1550.0902222210002</v>
      </c>
      <c r="D5" s="182">
        <v>2373</v>
      </c>
      <c r="E5" s="273">
        <v>109.93377483443709</v>
      </c>
      <c r="F5" s="273">
        <v>155.57570673387815</v>
      </c>
      <c r="G5" s="273">
        <v>278.84841363102231</v>
      </c>
      <c r="I5" s="236"/>
      <c r="J5" s="275"/>
      <c r="K5" s="275"/>
    </row>
    <row r="6" spans="1:15" s="126" customFormat="1">
      <c r="A6" s="181" t="s">
        <v>174</v>
      </c>
      <c r="B6" s="183">
        <v>0</v>
      </c>
      <c r="C6" s="183">
        <v>0</v>
      </c>
      <c r="D6" s="183">
        <v>0</v>
      </c>
      <c r="E6" s="183">
        <v>0</v>
      </c>
      <c r="F6" s="183">
        <v>0</v>
      </c>
      <c r="G6" s="183">
        <v>0</v>
      </c>
      <c r="I6" s="275"/>
      <c r="J6" s="275"/>
      <c r="K6" s="275"/>
      <c r="M6" s="184"/>
      <c r="N6" s="184"/>
    </row>
    <row r="7" spans="1:15" s="166" customFormat="1">
      <c r="A7" s="155" t="s">
        <v>191</v>
      </c>
      <c r="B7" s="183">
        <v>1</v>
      </c>
      <c r="C7" s="183">
        <v>5</v>
      </c>
      <c r="D7" s="183">
        <v>2</v>
      </c>
      <c r="E7" s="183">
        <v>0</v>
      </c>
      <c r="F7" s="183">
        <v>0</v>
      </c>
      <c r="G7" s="183">
        <v>0</v>
      </c>
      <c r="I7" s="275"/>
      <c r="J7" s="321"/>
      <c r="K7" s="321"/>
    </row>
    <row r="8" spans="1:15" s="166" customFormat="1">
      <c r="A8" s="155" t="s">
        <v>0</v>
      </c>
      <c r="B8" s="276">
        <v>4</v>
      </c>
      <c r="C8" s="276">
        <v>48.8</v>
      </c>
      <c r="D8" s="276">
        <v>16</v>
      </c>
      <c r="E8" s="272">
        <v>200</v>
      </c>
      <c r="F8" s="272">
        <v>443.63636363636363</v>
      </c>
      <c r="G8" s="272">
        <v>266.66666666666669</v>
      </c>
      <c r="I8" s="275"/>
      <c r="J8" s="321"/>
      <c r="K8" s="321"/>
      <c r="L8" s="277"/>
      <c r="M8" s="277"/>
      <c r="N8" s="277"/>
      <c r="O8" s="277"/>
    </row>
    <row r="9" spans="1:15" s="126" customFormat="1">
      <c r="A9" s="155" t="s">
        <v>185</v>
      </c>
      <c r="B9" s="278">
        <v>27</v>
      </c>
      <c r="C9" s="278">
        <v>735.98</v>
      </c>
      <c r="D9" s="278">
        <v>1679</v>
      </c>
      <c r="E9" s="156">
        <v>103.84615384615384</v>
      </c>
      <c r="F9" s="156">
        <v>732.30019153752392</v>
      </c>
      <c r="G9" s="272">
        <v>606.1371841155235</v>
      </c>
      <c r="I9" s="236"/>
      <c r="J9" s="185"/>
      <c r="K9" s="185"/>
      <c r="L9" s="322"/>
      <c r="M9" s="186"/>
      <c r="N9" s="207"/>
      <c r="O9" s="207"/>
    </row>
    <row r="10" spans="1:15" s="126" customFormat="1" ht="47.25">
      <c r="A10" s="155" t="s">
        <v>192</v>
      </c>
      <c r="B10" s="183">
        <v>1</v>
      </c>
      <c r="C10" s="183">
        <v>1</v>
      </c>
      <c r="D10" s="183">
        <v>6</v>
      </c>
      <c r="E10" s="183">
        <v>0</v>
      </c>
      <c r="F10" s="183">
        <v>0</v>
      </c>
      <c r="G10" s="183">
        <v>0</v>
      </c>
      <c r="I10" s="275"/>
      <c r="J10" s="185"/>
      <c r="K10" s="185"/>
      <c r="L10" s="323"/>
      <c r="M10" s="277"/>
    </row>
    <row r="11" spans="1:15" s="126" customFormat="1" ht="31.5">
      <c r="A11" s="187" t="s">
        <v>47</v>
      </c>
      <c r="B11" s="183">
        <v>0</v>
      </c>
      <c r="C11" s="183">
        <v>0</v>
      </c>
      <c r="D11" s="183">
        <v>0</v>
      </c>
      <c r="E11" s="183">
        <v>0</v>
      </c>
      <c r="F11" s="183">
        <v>0</v>
      </c>
      <c r="G11" s="183">
        <v>0</v>
      </c>
      <c r="I11" s="275"/>
      <c r="J11" s="185"/>
      <c r="K11" s="185"/>
      <c r="L11" s="277"/>
      <c r="M11" s="277"/>
    </row>
    <row r="12" spans="1:15" s="126" customFormat="1">
      <c r="A12" s="155" t="s">
        <v>193</v>
      </c>
      <c r="B12" s="278">
        <v>22</v>
      </c>
      <c r="C12" s="278">
        <v>192.458</v>
      </c>
      <c r="D12" s="278">
        <v>108</v>
      </c>
      <c r="E12" s="156">
        <v>88</v>
      </c>
      <c r="F12" s="156">
        <v>133.6513888888889</v>
      </c>
      <c r="G12" s="272">
        <v>97.297297297297291</v>
      </c>
      <c r="I12" s="236"/>
      <c r="J12" s="185"/>
      <c r="K12" s="185"/>
      <c r="L12" s="277"/>
      <c r="M12" s="277"/>
    </row>
    <row r="13" spans="1:15" s="126" customFormat="1" ht="50.25" customHeight="1">
      <c r="A13" s="187" t="s">
        <v>194</v>
      </c>
      <c r="B13" s="278">
        <v>63</v>
      </c>
      <c r="C13" s="278">
        <v>353.18222222100002</v>
      </c>
      <c r="D13" s="278">
        <v>326</v>
      </c>
      <c r="E13" s="156">
        <v>118.86792452830188</v>
      </c>
      <c r="F13" s="156">
        <v>70.784383806355294</v>
      </c>
      <c r="G13" s="156">
        <v>144.88888888888889</v>
      </c>
      <c r="I13" s="236"/>
      <c r="J13" s="185"/>
      <c r="K13" s="185"/>
      <c r="L13" s="275"/>
      <c r="M13" s="275"/>
      <c r="N13" s="275"/>
      <c r="O13" s="275"/>
    </row>
    <row r="14" spans="1:15" s="126" customFormat="1">
      <c r="A14" s="155" t="s">
        <v>195</v>
      </c>
      <c r="B14" s="278">
        <v>12</v>
      </c>
      <c r="C14" s="278">
        <v>60.5</v>
      </c>
      <c r="D14" s="278">
        <v>62</v>
      </c>
      <c r="E14" s="156">
        <v>171.42857142857142</v>
      </c>
      <c r="F14" s="156">
        <v>138.76146788990826</v>
      </c>
      <c r="G14" s="156">
        <v>177.14285714285717</v>
      </c>
      <c r="I14" s="275"/>
      <c r="J14" s="185"/>
      <c r="K14" s="185"/>
      <c r="L14" s="207"/>
      <c r="M14" s="207"/>
      <c r="N14" s="207"/>
      <c r="O14" s="207"/>
    </row>
    <row r="15" spans="1:15" s="126" customFormat="1">
      <c r="A15" s="155" t="s">
        <v>196</v>
      </c>
      <c r="B15" s="278">
        <v>3</v>
      </c>
      <c r="C15" s="278">
        <v>13</v>
      </c>
      <c r="D15" s="278">
        <v>15</v>
      </c>
      <c r="E15" s="156">
        <v>60</v>
      </c>
      <c r="F15" s="156">
        <v>29.545454545454547</v>
      </c>
      <c r="G15" s="156">
        <v>53.571428571428569</v>
      </c>
      <c r="I15" s="275"/>
      <c r="J15" s="185"/>
      <c r="K15" s="185"/>
    </row>
    <row r="16" spans="1:15" s="126" customFormat="1">
      <c r="A16" s="163" t="s">
        <v>197</v>
      </c>
      <c r="B16" s="278">
        <v>1</v>
      </c>
      <c r="C16" s="278">
        <v>0.5</v>
      </c>
      <c r="D16" s="278">
        <v>5</v>
      </c>
      <c r="E16" s="272">
        <v>100</v>
      </c>
      <c r="F16" s="272">
        <v>25</v>
      </c>
      <c r="G16" s="156">
        <v>100</v>
      </c>
      <c r="I16" s="275"/>
      <c r="J16" s="185"/>
      <c r="K16" s="185"/>
    </row>
    <row r="17" spans="1:13" s="126" customFormat="1" ht="31.5">
      <c r="A17" s="163" t="s">
        <v>198</v>
      </c>
      <c r="B17" s="183">
        <v>0</v>
      </c>
      <c r="C17" s="183">
        <v>0</v>
      </c>
      <c r="D17" s="183">
        <v>0</v>
      </c>
      <c r="E17" s="183">
        <v>0</v>
      </c>
      <c r="F17" s="183">
        <v>0</v>
      </c>
      <c r="G17" s="183">
        <v>0</v>
      </c>
      <c r="I17" s="275"/>
      <c r="J17" s="185"/>
      <c r="K17" s="185"/>
    </row>
    <row r="18" spans="1:13" s="126" customFormat="1">
      <c r="A18" s="155" t="s">
        <v>199</v>
      </c>
      <c r="B18" s="278">
        <v>2</v>
      </c>
      <c r="C18" s="278">
        <v>27</v>
      </c>
      <c r="D18" s="278">
        <v>12</v>
      </c>
      <c r="E18" s="156">
        <v>100</v>
      </c>
      <c r="F18" s="156">
        <v>90</v>
      </c>
      <c r="G18" s="272">
        <v>36.36363636363636</v>
      </c>
      <c r="I18" s="275"/>
      <c r="J18" s="185"/>
      <c r="K18" s="185"/>
    </row>
    <row r="19" spans="1:13" s="126" customFormat="1" ht="31.5">
      <c r="A19" s="163" t="s">
        <v>200</v>
      </c>
      <c r="B19" s="278">
        <v>10</v>
      </c>
      <c r="C19" s="278">
        <v>49.3</v>
      </c>
      <c r="D19" s="278">
        <v>47</v>
      </c>
      <c r="E19" s="156">
        <v>76.92307692307692</v>
      </c>
      <c r="F19" s="156">
        <v>83.417935702199657</v>
      </c>
      <c r="G19" s="156">
        <v>66.197183098591552</v>
      </c>
      <c r="I19" s="275"/>
      <c r="J19" s="185"/>
      <c r="K19" s="185"/>
    </row>
    <row r="20" spans="1:13" s="126" customFormat="1" ht="31.5">
      <c r="A20" s="163" t="s">
        <v>201</v>
      </c>
      <c r="B20" s="278">
        <v>11</v>
      </c>
      <c r="C20" s="278">
        <v>46.8</v>
      </c>
      <c r="D20" s="278">
        <v>40</v>
      </c>
      <c r="E20" s="156">
        <v>122.22222222222223</v>
      </c>
      <c r="F20" s="156">
        <v>111.16389548693584</v>
      </c>
      <c r="G20" s="156">
        <v>125</v>
      </c>
      <c r="I20" s="275"/>
      <c r="J20" s="185"/>
      <c r="K20" s="185"/>
    </row>
    <row r="21" spans="1:13" s="126" customFormat="1">
      <c r="A21" s="163" t="s">
        <v>202</v>
      </c>
      <c r="B21" s="278">
        <v>5</v>
      </c>
      <c r="C21" s="278">
        <v>12.2</v>
      </c>
      <c r="D21" s="278">
        <v>34</v>
      </c>
      <c r="E21" s="156">
        <v>71.428571428571416</v>
      </c>
      <c r="F21" s="156">
        <v>108.92857142857143</v>
      </c>
      <c r="G21" s="156">
        <v>136</v>
      </c>
      <c r="I21" s="275"/>
      <c r="J21" s="185"/>
      <c r="K21" s="185"/>
    </row>
    <row r="22" spans="1:13" s="126" customFormat="1">
      <c r="A22" s="155" t="s">
        <v>203</v>
      </c>
      <c r="B22" s="183">
        <v>2</v>
      </c>
      <c r="C22" s="183">
        <v>2.0019999999999998</v>
      </c>
      <c r="D22" s="183">
        <v>15</v>
      </c>
      <c r="E22" s="272" t="s">
        <v>258</v>
      </c>
      <c r="F22" s="272" t="s">
        <v>258</v>
      </c>
      <c r="G22" s="156" t="s">
        <v>258</v>
      </c>
      <c r="I22" s="275"/>
      <c r="J22" s="185"/>
      <c r="K22" s="185"/>
    </row>
    <row r="23" spans="1:13" s="126" customFormat="1">
      <c r="A23" s="163" t="s">
        <v>204</v>
      </c>
      <c r="B23" s="276">
        <v>1</v>
      </c>
      <c r="C23" s="276">
        <v>2</v>
      </c>
      <c r="D23" s="276">
        <v>5</v>
      </c>
      <c r="E23" s="272">
        <v>100</v>
      </c>
      <c r="F23" s="272">
        <v>20.202020202020201</v>
      </c>
      <c r="G23" s="272">
        <v>166.66666666666669</v>
      </c>
      <c r="I23" s="275"/>
      <c r="J23" s="185"/>
      <c r="K23" s="185"/>
    </row>
    <row r="24" spans="1:13" s="126" customFormat="1">
      <c r="A24" s="163" t="s">
        <v>205</v>
      </c>
      <c r="B24" s="183">
        <v>1</v>
      </c>
      <c r="C24" s="183">
        <v>0.36799999999999999</v>
      </c>
      <c r="D24" s="183">
        <v>1</v>
      </c>
      <c r="E24" s="272" t="s">
        <v>258</v>
      </c>
      <c r="F24" s="272" t="s">
        <v>258</v>
      </c>
      <c r="G24" s="272" t="s">
        <v>258</v>
      </c>
      <c r="I24" s="275"/>
      <c r="J24" s="185"/>
      <c r="K24" s="185"/>
    </row>
    <row r="25" spans="1:13" s="128" customFormat="1" ht="31.5">
      <c r="A25" s="188" t="s">
        <v>206</v>
      </c>
      <c r="B25" s="279">
        <v>520</v>
      </c>
      <c r="C25" s="183">
        <v>0</v>
      </c>
      <c r="D25" s="183">
        <v>0</v>
      </c>
      <c r="E25" s="151">
        <v>128.39506172839506</v>
      </c>
      <c r="F25" s="183">
        <v>0</v>
      </c>
      <c r="G25" s="183">
        <v>0</v>
      </c>
      <c r="H25" s="183"/>
      <c r="I25" s="275"/>
      <c r="J25" s="185"/>
      <c r="K25" s="185"/>
      <c r="L25" s="189"/>
      <c r="M25" s="190"/>
    </row>
    <row r="26" spans="1:13" s="128" customFormat="1" ht="31.5">
      <c r="A26" s="188" t="s">
        <v>207</v>
      </c>
      <c r="B26" s="279">
        <v>27</v>
      </c>
      <c r="C26" s="183">
        <v>0</v>
      </c>
      <c r="D26" s="183">
        <v>0</v>
      </c>
      <c r="E26" s="151">
        <v>270</v>
      </c>
      <c r="F26" s="183">
        <v>0</v>
      </c>
      <c r="G26" s="183">
        <v>0</v>
      </c>
      <c r="H26" s="183"/>
      <c r="I26" s="275"/>
      <c r="J26" s="185"/>
      <c r="K26" s="185"/>
    </row>
    <row r="27" spans="1:13" s="191" customFormat="1" ht="31.5">
      <c r="A27" s="188" t="s">
        <v>208</v>
      </c>
      <c r="B27" s="279">
        <v>143</v>
      </c>
      <c r="C27" s="183">
        <v>0</v>
      </c>
      <c r="D27" s="183">
        <v>0</v>
      </c>
      <c r="E27" s="151">
        <v>121.1864406779661</v>
      </c>
      <c r="F27" s="183">
        <v>0</v>
      </c>
      <c r="G27" s="183">
        <v>0</v>
      </c>
      <c r="H27" s="183"/>
      <c r="I27" s="275"/>
      <c r="J27" s="185"/>
      <c r="K27" s="185"/>
      <c r="L27" s="192"/>
      <c r="M27" s="192"/>
    </row>
    <row r="28" spans="1:13">
      <c r="C28" s="193"/>
      <c r="D28" s="193"/>
    </row>
    <row r="29" spans="1:13">
      <c r="A29" s="177" t="s">
        <v>338</v>
      </c>
      <c r="B29" s="194"/>
      <c r="C29" s="194"/>
      <c r="D29" s="194"/>
      <c r="E29" s="266"/>
      <c r="F29" s="266"/>
      <c r="G29" s="266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4"/>
  <sheetViews>
    <sheetView workbookViewId="0">
      <selection activeCell="G15" sqref="G15"/>
    </sheetView>
  </sheetViews>
  <sheetFormatPr defaultRowHeight="15.75"/>
  <cols>
    <col min="1" max="1" width="1.875" style="126" customWidth="1"/>
    <col min="2" max="2" width="22.5" style="126" customWidth="1"/>
    <col min="3" max="3" width="12.375" style="126" customWidth="1"/>
    <col min="4" max="4" width="12.875" style="126" customWidth="1"/>
    <col min="5" max="5" width="13" style="126" customWidth="1"/>
    <col min="6" max="6" width="11.625" style="126" customWidth="1"/>
    <col min="7" max="7" width="11.25" style="126" customWidth="1"/>
    <col min="8" max="8" width="9" style="126"/>
    <col min="9" max="9" width="9.375" style="126" bestFit="1" customWidth="1"/>
    <col min="10" max="11" width="9" style="126"/>
    <col min="12" max="12" width="10.125" style="126" bestFit="1" customWidth="1"/>
    <col min="13" max="16384" width="9" style="126"/>
  </cols>
  <sheetData>
    <row r="1" spans="1:12" ht="48" customHeight="1">
      <c r="A1" s="417" t="s">
        <v>229</v>
      </c>
      <c r="B1" s="418"/>
      <c r="C1" s="418"/>
      <c r="D1" s="418"/>
      <c r="E1" s="418"/>
      <c r="F1" s="418"/>
      <c r="G1" s="418"/>
    </row>
    <row r="2" spans="1:12">
      <c r="A2" s="419"/>
      <c r="B2" s="419"/>
      <c r="C2" s="419"/>
      <c r="D2" s="419"/>
      <c r="E2" s="419"/>
      <c r="F2" s="419"/>
      <c r="G2" s="419"/>
    </row>
    <row r="3" spans="1:12">
      <c r="A3" s="195"/>
      <c r="B3" s="58"/>
      <c r="C3" s="58"/>
      <c r="D3" s="58"/>
      <c r="E3" s="58"/>
      <c r="F3" s="196"/>
      <c r="G3" s="196"/>
    </row>
    <row r="4" spans="1:12">
      <c r="A4" s="197"/>
      <c r="B4" s="197"/>
      <c r="G4" s="133" t="s">
        <v>96</v>
      </c>
    </row>
    <row r="5" spans="1:12" ht="16.5" customHeight="1">
      <c r="A5" s="198"/>
      <c r="B5" s="367"/>
      <c r="C5" s="199" t="s">
        <v>150</v>
      </c>
      <c r="D5" s="199" t="s">
        <v>209</v>
      </c>
      <c r="E5" s="199" t="s">
        <v>342</v>
      </c>
      <c r="F5" s="199" t="s">
        <v>343</v>
      </c>
      <c r="G5" s="199" t="s">
        <v>344</v>
      </c>
    </row>
    <row r="6" spans="1:12" ht="16.5" customHeight="1">
      <c r="A6" s="198"/>
      <c r="B6" s="198"/>
      <c r="C6" s="200" t="s">
        <v>345</v>
      </c>
      <c r="D6" s="200" t="s">
        <v>346</v>
      </c>
      <c r="E6" s="200" t="s">
        <v>347</v>
      </c>
      <c r="F6" s="200" t="s">
        <v>348</v>
      </c>
      <c r="G6" s="200" t="s">
        <v>348</v>
      </c>
    </row>
    <row r="7" spans="1:12" ht="16.5" customHeight="1">
      <c r="A7" s="198"/>
      <c r="B7" s="198"/>
      <c r="C7" s="200" t="s">
        <v>210</v>
      </c>
      <c r="D7" s="200" t="s">
        <v>210</v>
      </c>
      <c r="E7" s="200" t="s">
        <v>217</v>
      </c>
      <c r="F7" s="200" t="s">
        <v>211</v>
      </c>
      <c r="G7" s="200" t="s">
        <v>211</v>
      </c>
    </row>
    <row r="8" spans="1:12" ht="16.5" customHeight="1">
      <c r="A8" s="198"/>
      <c r="B8" s="198"/>
      <c r="C8" s="201">
        <v>2024</v>
      </c>
      <c r="D8" s="201">
        <v>2024</v>
      </c>
      <c r="E8" s="201">
        <v>2024</v>
      </c>
      <c r="F8" s="201" t="s">
        <v>212</v>
      </c>
      <c r="G8" s="201" t="s">
        <v>212</v>
      </c>
    </row>
    <row r="9" spans="1:12" ht="16.5" customHeight="1">
      <c r="A9" s="198"/>
      <c r="B9" s="198"/>
      <c r="C9" s="202"/>
      <c r="D9" s="202"/>
      <c r="E9" s="202"/>
      <c r="F9" s="202" t="s">
        <v>213</v>
      </c>
      <c r="G9" s="202" t="s">
        <v>213</v>
      </c>
    </row>
    <row r="10" spans="1:12">
      <c r="A10" s="203"/>
      <c r="B10" s="198"/>
      <c r="C10" s="204"/>
      <c r="D10" s="204"/>
      <c r="E10" s="204"/>
      <c r="F10" s="204"/>
      <c r="G10" s="198"/>
    </row>
    <row r="11" spans="1:12" ht="27" customHeight="1">
      <c r="A11"/>
      <c r="B11" s="368" t="s">
        <v>1</v>
      </c>
      <c r="C11" s="205">
        <v>6673502.7256206078</v>
      </c>
      <c r="D11" s="205">
        <v>5863815.2160625439</v>
      </c>
      <c r="E11" s="205">
        <v>12537317.941683151</v>
      </c>
      <c r="F11" s="206">
        <v>103.23708049303023</v>
      </c>
      <c r="G11" s="206">
        <v>105.72134509048944</v>
      </c>
      <c r="I11" s="207"/>
      <c r="J11" s="208"/>
      <c r="K11" s="208"/>
    </row>
    <row r="12" spans="1:12" ht="27" customHeight="1">
      <c r="A12" s="203"/>
      <c r="B12" s="198" t="s">
        <v>214</v>
      </c>
      <c r="C12" s="209">
        <v>5462059.0656206077</v>
      </c>
      <c r="D12" s="209">
        <v>4782541.6096884506</v>
      </c>
      <c r="E12" s="209">
        <v>10244600.675309058</v>
      </c>
      <c r="F12" s="369">
        <v>102.663628558583</v>
      </c>
      <c r="G12" s="369">
        <v>105.33794584109013</v>
      </c>
      <c r="I12" s="207"/>
      <c r="J12" s="208"/>
      <c r="K12" s="208"/>
    </row>
    <row r="13" spans="1:12" ht="27" customHeight="1">
      <c r="A13" s="210"/>
      <c r="B13" s="211" t="s">
        <v>260</v>
      </c>
      <c r="C13" s="209">
        <v>50427.58</v>
      </c>
      <c r="D13" s="209">
        <v>43952</v>
      </c>
      <c r="E13" s="209">
        <v>94379.58</v>
      </c>
      <c r="F13" s="369">
        <v>100.56519880836585</v>
      </c>
      <c r="G13" s="369">
        <v>101.7029386610709</v>
      </c>
      <c r="I13" s="207"/>
      <c r="J13" s="208"/>
      <c r="K13" s="208"/>
      <c r="L13" s="212"/>
    </row>
    <row r="14" spans="1:12" ht="27" customHeight="1">
      <c r="A14" s="210"/>
      <c r="B14" s="211" t="s">
        <v>259</v>
      </c>
      <c r="C14" s="209">
        <v>516894.54</v>
      </c>
      <c r="D14" s="209">
        <v>461529.91</v>
      </c>
      <c r="E14" s="209">
        <v>978424.45</v>
      </c>
      <c r="F14" s="369">
        <v>102.23022194284283</v>
      </c>
      <c r="G14" s="369">
        <v>105.2354127734972</v>
      </c>
      <c r="I14" s="207"/>
      <c r="J14" s="208"/>
      <c r="K14" s="208"/>
      <c r="L14" s="212"/>
    </row>
    <row r="15" spans="1:12" ht="27" customHeight="1">
      <c r="A15" s="203"/>
      <c r="B15" s="198" t="s">
        <v>215</v>
      </c>
      <c r="C15" s="213">
        <v>16690.05</v>
      </c>
      <c r="D15" s="213">
        <v>18122.64</v>
      </c>
      <c r="E15" s="213">
        <v>34812.69</v>
      </c>
      <c r="F15" s="369">
        <v>125.98735633057066</v>
      </c>
      <c r="G15" s="369">
        <v>126.92957429474266</v>
      </c>
      <c r="I15" s="207"/>
      <c r="J15" s="208"/>
      <c r="K15" s="208"/>
    </row>
    <row r="16" spans="1:12" ht="27" customHeight="1">
      <c r="A16" s="203"/>
      <c r="B16" s="198" t="s">
        <v>250</v>
      </c>
      <c r="C16" s="209">
        <v>627431.49</v>
      </c>
      <c r="D16" s="209">
        <v>557669.05637409398</v>
      </c>
      <c r="E16" s="209">
        <v>1185100.546374094</v>
      </c>
      <c r="F16" s="369">
        <v>108.93202484307655</v>
      </c>
      <c r="G16" s="369">
        <v>109.38736713005588</v>
      </c>
      <c r="I16" s="207"/>
      <c r="J16" s="208"/>
      <c r="K16" s="208"/>
    </row>
    <row r="17" spans="1:10" ht="27" customHeight="1">
      <c r="A17" s="203"/>
      <c r="B17" s="198"/>
      <c r="C17" s="209"/>
      <c r="D17" s="209"/>
      <c r="E17" s="209"/>
      <c r="F17" s="209"/>
      <c r="G17" s="198"/>
      <c r="I17" s="207"/>
      <c r="J17" s="208"/>
    </row>
    <row r="18" spans="1:10" s="214" customFormat="1" ht="26.25" customHeight="1">
      <c r="A18" s="416" t="s">
        <v>216</v>
      </c>
      <c r="B18" s="416"/>
      <c r="C18" s="416"/>
      <c r="D18" s="416"/>
      <c r="E18" s="416"/>
      <c r="F18" s="416"/>
      <c r="G18" s="416"/>
    </row>
    <row r="19" spans="1:10" ht="30.75" customHeight="1">
      <c r="A19"/>
      <c r="B19" s="368" t="s">
        <v>1</v>
      </c>
      <c r="C19" s="215">
        <f>SUM(C20:C24)</f>
        <v>99.999999999999986</v>
      </c>
      <c r="D19" s="215">
        <f t="shared" ref="D19:E19" si="0">SUM(D20:D24)</f>
        <v>100</v>
      </c>
      <c r="E19" s="215">
        <f t="shared" si="0"/>
        <v>100</v>
      </c>
      <c r="F19" s="215">
        <v>0</v>
      </c>
      <c r="G19" s="215">
        <v>0</v>
      </c>
      <c r="H19" s="212"/>
      <c r="I19" s="207"/>
    </row>
    <row r="20" spans="1:10" ht="27.75" customHeight="1">
      <c r="A20" s="203"/>
      <c r="B20" s="198" t="s">
        <v>214</v>
      </c>
      <c r="C20" s="207">
        <f>C12/C$11%</f>
        <v>81.846959388372142</v>
      </c>
      <c r="D20" s="207">
        <f t="shared" ref="D20:E20" si="1">D12/D$11%</f>
        <v>81.560237379032714</v>
      </c>
      <c r="E20" s="207">
        <f t="shared" si="1"/>
        <v>81.712856952032496</v>
      </c>
      <c r="F20" s="207">
        <v>0</v>
      </c>
      <c r="G20" s="207">
        <v>0</v>
      </c>
      <c r="H20" s="212"/>
    </row>
    <row r="21" spans="1:10" ht="27.75" customHeight="1">
      <c r="A21" s="210"/>
      <c r="B21" s="211" t="s">
        <v>260</v>
      </c>
      <c r="C21" s="207">
        <f t="shared" ref="C21:E21" si="2">C13/C$11%</f>
        <v>0.75563886122951185</v>
      </c>
      <c r="D21" s="207">
        <f t="shared" si="2"/>
        <v>0.74954612961888401</v>
      </c>
      <c r="E21" s="207">
        <f t="shared" si="2"/>
        <v>0.7527892364140637</v>
      </c>
      <c r="F21" s="207">
        <v>0</v>
      </c>
      <c r="G21" s="207">
        <v>0</v>
      </c>
    </row>
    <row r="22" spans="1:10" ht="27.75" customHeight="1">
      <c r="A22" s="210"/>
      <c r="B22" s="211" t="s">
        <v>259</v>
      </c>
      <c r="C22" s="207">
        <f t="shared" ref="C22:E22" si="3">C14/C$11%</f>
        <v>7.7454758205996068</v>
      </c>
      <c r="D22" s="207">
        <f t="shared" si="3"/>
        <v>7.8708126534367464</v>
      </c>
      <c r="E22" s="207">
        <f t="shared" si="3"/>
        <v>7.8040969731413323</v>
      </c>
      <c r="F22" s="207">
        <v>0</v>
      </c>
      <c r="G22" s="207">
        <v>0</v>
      </c>
    </row>
    <row r="23" spans="1:10" ht="27.75" customHeight="1">
      <c r="A23" s="203"/>
      <c r="B23" s="198" t="s">
        <v>215</v>
      </c>
      <c r="C23" s="207">
        <f t="shared" ref="C23:E23" si="4">C15/C$11%</f>
        <v>0.25009430109205344</v>
      </c>
      <c r="D23" s="207">
        <f t="shared" si="4"/>
        <v>0.30905885216773687</v>
      </c>
      <c r="E23" s="207">
        <f t="shared" si="4"/>
        <v>0.27767254656801305</v>
      </c>
      <c r="F23" s="207">
        <v>0</v>
      </c>
      <c r="G23" s="207">
        <v>0</v>
      </c>
    </row>
    <row r="24" spans="1:10" ht="27.75" customHeight="1">
      <c r="A24" s="203"/>
      <c r="B24" s="198" t="s">
        <v>250</v>
      </c>
      <c r="C24" s="207">
        <f t="shared" ref="C24:E24" si="5">C16/C$11%</f>
        <v>9.4018316287066686</v>
      </c>
      <c r="D24" s="207">
        <f t="shared" si="5"/>
        <v>9.5103449857439344</v>
      </c>
      <c r="E24" s="207">
        <f t="shared" si="5"/>
        <v>9.4525842918441025</v>
      </c>
      <c r="F24" s="207">
        <v>0</v>
      </c>
      <c r="G24" s="207">
        <v>0</v>
      </c>
    </row>
  </sheetData>
  <mergeCells count="3">
    <mergeCell ref="A18:G18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topLeftCell="A2" workbookViewId="0">
      <selection activeCell="I2" sqref="I1:I1048576"/>
    </sheetView>
  </sheetViews>
  <sheetFormatPr defaultRowHeight="12.75"/>
  <cols>
    <col min="1" max="1" width="2" style="5" customWidth="1"/>
    <col min="2" max="2" width="35.375" style="5" customWidth="1"/>
    <col min="3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7" customFormat="1" ht="50.1" customHeight="1">
      <c r="A1" s="400" t="s">
        <v>218</v>
      </c>
      <c r="B1" s="400"/>
      <c r="C1" s="400"/>
      <c r="D1" s="400"/>
      <c r="E1" s="400"/>
      <c r="F1" s="400"/>
      <c r="G1" s="400"/>
    </row>
    <row r="2" spans="1:12" ht="24.95" customHeight="1">
      <c r="C2" s="423" t="s">
        <v>96</v>
      </c>
      <c r="D2" s="423"/>
      <c r="E2" s="423"/>
      <c r="F2" s="423"/>
      <c r="G2" s="423"/>
    </row>
    <row r="3" spans="1:12" ht="32.1" customHeight="1">
      <c r="A3" s="196"/>
      <c r="B3" s="380"/>
      <c r="C3" s="420" t="s">
        <v>330</v>
      </c>
      <c r="D3" s="420" t="s">
        <v>331</v>
      </c>
      <c r="E3" s="408" t="s">
        <v>349</v>
      </c>
      <c r="F3" s="420" t="s">
        <v>333</v>
      </c>
      <c r="G3" s="420" t="s">
        <v>335</v>
      </c>
    </row>
    <row r="4" spans="1:12" ht="32.1" customHeight="1">
      <c r="A4" s="196"/>
      <c r="B4" s="196"/>
      <c r="C4" s="421"/>
      <c r="D4" s="421"/>
      <c r="E4" s="409"/>
      <c r="F4" s="421"/>
      <c r="G4" s="421"/>
      <c r="H4" s="87"/>
      <c r="I4" s="88"/>
    </row>
    <row r="5" spans="1:12" s="36" customFormat="1" ht="24.95" customHeight="1">
      <c r="A5" s="381"/>
      <c r="B5" s="196"/>
      <c r="C5" s="312"/>
      <c r="D5" s="312"/>
      <c r="E5" s="312"/>
      <c r="F5" s="312"/>
      <c r="G5" s="312"/>
      <c r="H5" s="248"/>
      <c r="I5" s="124"/>
      <c r="K5" s="110"/>
      <c r="L5" s="110"/>
    </row>
    <row r="6" spans="1:12" s="18" customFormat="1" ht="24.95" customHeight="1">
      <c r="A6" s="422" t="s">
        <v>1</v>
      </c>
      <c r="B6" s="422"/>
      <c r="C6" s="382">
        <v>5462059.0656206077</v>
      </c>
      <c r="D6" s="382">
        <v>4782541.6096884506</v>
      </c>
      <c r="E6" s="382">
        <v>10244600.675309058</v>
      </c>
      <c r="F6" s="383">
        <v>105.33794584109013</v>
      </c>
      <c r="G6" s="383">
        <v>102.663628558583</v>
      </c>
      <c r="H6" s="248"/>
      <c r="I6" s="397"/>
    </row>
    <row r="7" spans="1:12" s="18" customFormat="1" ht="24.95" customHeight="1">
      <c r="A7" s="384" t="s">
        <v>21</v>
      </c>
      <c r="B7" s="59"/>
      <c r="C7" s="385"/>
      <c r="D7" s="385"/>
      <c r="E7" s="385"/>
      <c r="F7" s="386" t="s">
        <v>258</v>
      </c>
      <c r="G7" s="386" t="s">
        <v>258</v>
      </c>
      <c r="H7" s="248"/>
      <c r="I7" s="397"/>
    </row>
    <row r="8" spans="1:12" ht="24.95" customHeight="1">
      <c r="A8" s="387"/>
      <c r="B8" s="388" t="s">
        <v>350</v>
      </c>
      <c r="C8" s="389">
        <v>1186936.24</v>
      </c>
      <c r="D8" s="389">
        <v>1083535.6499999999</v>
      </c>
      <c r="E8" s="389">
        <v>2270471.8899999997</v>
      </c>
      <c r="F8" s="390">
        <v>112.37474756665858</v>
      </c>
      <c r="G8" s="390">
        <v>118.14405515856176</v>
      </c>
      <c r="H8" s="248"/>
      <c r="I8" s="397"/>
    </row>
    <row r="9" spans="1:12" s="19" customFormat="1" ht="35.1" customHeight="1">
      <c r="A9" s="381"/>
      <c r="B9" s="388" t="s">
        <v>351</v>
      </c>
      <c r="C9" s="389">
        <v>339189.2</v>
      </c>
      <c r="D9" s="389">
        <v>272050.81</v>
      </c>
      <c r="E9" s="389">
        <v>611240.01</v>
      </c>
      <c r="F9" s="390">
        <v>148.47601127180252</v>
      </c>
      <c r="G9" s="390">
        <v>141.70483787715497</v>
      </c>
      <c r="H9" s="248"/>
      <c r="I9" s="397"/>
    </row>
    <row r="10" spans="1:12" ht="24.95" customHeight="1">
      <c r="A10" s="381"/>
      <c r="B10" s="391" t="s">
        <v>352</v>
      </c>
      <c r="C10" s="389">
        <v>610099.04</v>
      </c>
      <c r="D10" s="389">
        <v>510183.54</v>
      </c>
      <c r="E10" s="389">
        <v>1120282.58</v>
      </c>
      <c r="F10" s="390">
        <v>102.49213107881309</v>
      </c>
      <c r="G10" s="390">
        <v>97.60768525246155</v>
      </c>
      <c r="H10" s="248"/>
      <c r="I10" s="397"/>
    </row>
    <row r="11" spans="1:12" ht="24.95" customHeight="1">
      <c r="A11" s="381"/>
      <c r="B11" s="388" t="s">
        <v>353</v>
      </c>
      <c r="C11" s="389">
        <v>54582.05</v>
      </c>
      <c r="D11" s="389">
        <v>54376.87</v>
      </c>
      <c r="E11" s="389">
        <v>108958.92000000001</v>
      </c>
      <c r="F11" s="390">
        <v>142.74286546047387</v>
      </c>
      <c r="G11" s="390">
        <v>139.28258934014471</v>
      </c>
      <c r="H11" s="248"/>
      <c r="I11" s="397"/>
    </row>
    <row r="12" spans="1:12" ht="24.95" customHeight="1">
      <c r="A12" s="381"/>
      <c r="B12" s="388" t="s">
        <v>354</v>
      </c>
      <c r="C12" s="389">
        <v>1487949.7756206079</v>
      </c>
      <c r="D12" s="389">
        <v>1255626.8096884494</v>
      </c>
      <c r="E12" s="389">
        <v>2743576.5853090575</v>
      </c>
      <c r="F12" s="390">
        <v>90.988472951428619</v>
      </c>
      <c r="G12" s="390">
        <v>87.907133897032736</v>
      </c>
      <c r="H12" s="248"/>
      <c r="I12" s="397"/>
    </row>
    <row r="13" spans="1:12" ht="35.1" customHeight="1">
      <c r="A13" s="196"/>
      <c r="B13" s="388" t="s">
        <v>355</v>
      </c>
      <c r="C13" s="389">
        <v>344353.09</v>
      </c>
      <c r="D13" s="389">
        <v>307393.99</v>
      </c>
      <c r="E13" s="389">
        <v>651747.08000000007</v>
      </c>
      <c r="F13" s="390">
        <v>110.49359714566998</v>
      </c>
      <c r="G13" s="390">
        <v>88.64295518182243</v>
      </c>
      <c r="H13" s="248"/>
      <c r="I13" s="397"/>
    </row>
    <row r="14" spans="1:12" ht="24.95" customHeight="1">
      <c r="A14" s="196"/>
      <c r="B14" s="391" t="s">
        <v>356</v>
      </c>
      <c r="C14" s="389">
        <v>344396.75</v>
      </c>
      <c r="D14" s="389">
        <v>312781.64</v>
      </c>
      <c r="E14" s="389">
        <v>657178.39</v>
      </c>
      <c r="F14" s="390">
        <v>127.90544937899156</v>
      </c>
      <c r="G14" s="390">
        <v>129.92592292282032</v>
      </c>
      <c r="H14" s="248"/>
      <c r="I14" s="397"/>
    </row>
    <row r="15" spans="1:12" ht="24.95" customHeight="1">
      <c r="A15" s="196"/>
      <c r="B15" s="388" t="s">
        <v>357</v>
      </c>
      <c r="C15" s="389">
        <v>533799.18999999994</v>
      </c>
      <c r="D15" s="389">
        <v>491448.68</v>
      </c>
      <c r="E15" s="389">
        <v>1025247.8699999999</v>
      </c>
      <c r="F15" s="390">
        <v>98.446906797402477</v>
      </c>
      <c r="G15" s="390">
        <v>95.537180412775797</v>
      </c>
      <c r="H15" s="248"/>
      <c r="I15" s="397"/>
    </row>
    <row r="16" spans="1:12" ht="24.95" customHeight="1">
      <c r="A16" s="196"/>
      <c r="B16" s="388" t="s">
        <v>358</v>
      </c>
      <c r="C16" s="389">
        <v>255198.83</v>
      </c>
      <c r="D16" s="389">
        <v>232903.49</v>
      </c>
      <c r="E16" s="389">
        <v>488102.31999999995</v>
      </c>
      <c r="F16" s="390">
        <v>118.13666770700706</v>
      </c>
      <c r="G16" s="390">
        <v>119.45214499459291</v>
      </c>
      <c r="H16" s="248"/>
      <c r="I16" s="397"/>
    </row>
    <row r="17" spans="1:9" ht="24.95" customHeight="1">
      <c r="A17" s="196"/>
      <c r="B17" s="391" t="s">
        <v>359</v>
      </c>
      <c r="C17" s="389">
        <v>52240.35</v>
      </c>
      <c r="D17" s="389">
        <v>47091.54</v>
      </c>
      <c r="E17" s="389">
        <v>99331.89</v>
      </c>
      <c r="F17" s="390">
        <v>130.5989950340194</v>
      </c>
      <c r="G17" s="390">
        <v>109.28685061563225</v>
      </c>
      <c r="H17" s="248"/>
      <c r="I17" s="397"/>
    </row>
    <row r="18" spans="1:9" ht="35.1" customHeight="1">
      <c r="A18" s="196"/>
      <c r="B18" s="43" t="s">
        <v>360</v>
      </c>
      <c r="C18" s="389">
        <v>125197.59</v>
      </c>
      <c r="D18" s="389">
        <v>112416.69</v>
      </c>
      <c r="E18" s="389">
        <v>237614.28</v>
      </c>
      <c r="F18" s="390">
        <v>80.784418374512398</v>
      </c>
      <c r="G18" s="390">
        <v>87.587605088107026</v>
      </c>
      <c r="H18" s="248"/>
      <c r="I18" s="397"/>
    </row>
    <row r="19" spans="1:9" ht="31.5">
      <c r="A19" s="196"/>
      <c r="B19" s="50" t="s">
        <v>361</v>
      </c>
      <c r="C19" s="389">
        <v>128116.96</v>
      </c>
      <c r="D19" s="389">
        <v>102731.9</v>
      </c>
      <c r="E19" s="389">
        <v>230848.86</v>
      </c>
      <c r="F19" s="390">
        <v>128.0862172743675</v>
      </c>
      <c r="G19" s="390">
        <v>112.98874730758941</v>
      </c>
      <c r="I19" s="397"/>
    </row>
  </sheetData>
  <mergeCells count="8">
    <mergeCell ref="G3:G4"/>
    <mergeCell ref="A6:B6"/>
    <mergeCell ref="A1:G1"/>
    <mergeCell ref="C2:G2"/>
    <mergeCell ref="E3:E4"/>
    <mergeCell ref="F3:F4"/>
    <mergeCell ref="C3:C4"/>
    <mergeCell ref="D3:D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0"/>
  <sheetViews>
    <sheetView workbookViewId="0">
      <selection activeCell="F15" sqref="F15"/>
    </sheetView>
  </sheetViews>
  <sheetFormatPr defaultColWidth="7.875" defaultRowHeight="12.75"/>
  <cols>
    <col min="1" max="1" width="32.625" style="109" customWidth="1"/>
    <col min="2" max="3" width="9.625" style="109" customWidth="1"/>
    <col min="4" max="4" width="10.375" style="109" bestFit="1" customWidth="1"/>
    <col min="5" max="6" width="11.625" style="109" customWidth="1"/>
    <col min="7" max="10" width="7.875" style="109"/>
    <col min="11" max="11" width="7.875" style="121"/>
    <col min="12" max="16384" width="7.875" style="109"/>
  </cols>
  <sheetData>
    <row r="1" spans="1:13" s="1" customFormat="1" ht="50.1" customHeight="1">
      <c r="A1" s="400" t="s">
        <v>261</v>
      </c>
      <c r="B1" s="400"/>
      <c r="C1" s="400"/>
      <c r="D1" s="400"/>
      <c r="E1" s="400"/>
      <c r="F1" s="400"/>
      <c r="K1" s="119"/>
    </row>
    <row r="2" spans="1:13" s="105" customFormat="1" ht="24.95" customHeight="1">
      <c r="A2" s="31"/>
      <c r="B2" s="31"/>
      <c r="C2" s="31"/>
      <c r="D2" s="32"/>
      <c r="K2" s="107"/>
    </row>
    <row r="3" spans="1:13" s="106" customFormat="1" ht="63.95" customHeight="1">
      <c r="A3" s="74"/>
      <c r="B3" s="127" t="s">
        <v>330</v>
      </c>
      <c r="C3" s="127" t="s">
        <v>331</v>
      </c>
      <c r="D3" s="127" t="s">
        <v>349</v>
      </c>
      <c r="E3" s="127" t="s">
        <v>333</v>
      </c>
      <c r="F3" s="127" t="s">
        <v>335</v>
      </c>
      <c r="K3" s="120"/>
    </row>
    <row r="4" spans="1:13" s="105" customFormat="1" ht="24.95" customHeight="1">
      <c r="A4" s="71" t="s">
        <v>6</v>
      </c>
      <c r="B4" s="392"/>
      <c r="C4" s="392"/>
      <c r="D4" s="393"/>
      <c r="E4" s="392"/>
      <c r="F4" s="392"/>
      <c r="G4" s="107"/>
      <c r="I4" s="107"/>
      <c r="K4" s="107"/>
      <c r="M4" s="122"/>
    </row>
    <row r="5" spans="1:13" s="105" customFormat="1" ht="24.95" customHeight="1">
      <c r="A5" s="72" t="s">
        <v>18</v>
      </c>
      <c r="B5" s="75">
        <v>2462.3181519090008</v>
      </c>
      <c r="C5" s="75">
        <v>4112.109620111466</v>
      </c>
      <c r="D5" s="75">
        <v>6574.4277720204664</v>
      </c>
      <c r="E5" s="394">
        <v>174.819102408779</v>
      </c>
      <c r="F5" s="394">
        <v>146.74554035060382</v>
      </c>
      <c r="G5" s="107"/>
      <c r="I5" s="107"/>
      <c r="K5" s="107"/>
      <c r="M5" s="122"/>
    </row>
    <row r="6" spans="1:13" s="105" customFormat="1" ht="24.95" customHeight="1">
      <c r="A6" s="73" t="s">
        <v>8</v>
      </c>
      <c r="B6" s="117">
        <v>2443.3208878146361</v>
      </c>
      <c r="C6" s="117">
        <v>4095.9106530182016</v>
      </c>
      <c r="D6" s="117">
        <v>6539.2315408328377</v>
      </c>
      <c r="E6" s="118">
        <v>177.07217002646252</v>
      </c>
      <c r="F6" s="118">
        <v>148.53591832215054</v>
      </c>
      <c r="G6" s="107"/>
      <c r="I6" s="107"/>
      <c r="K6" s="107"/>
      <c r="M6" s="122"/>
    </row>
    <row r="7" spans="1:13" s="105" customFormat="1" ht="24.95" customHeight="1">
      <c r="A7" s="73" t="s">
        <v>22</v>
      </c>
      <c r="B7" s="118">
        <v>18.997264094364571</v>
      </c>
      <c r="C7" s="118">
        <v>16.19896709326467</v>
      </c>
      <c r="D7" s="118">
        <v>35.196231187629238</v>
      </c>
      <c r="E7" s="118">
        <v>41.453176609496872</v>
      </c>
      <c r="F7" s="118">
        <v>45.299348451050015</v>
      </c>
      <c r="G7" s="108"/>
      <c r="I7" s="107"/>
      <c r="K7" s="107"/>
      <c r="M7" s="122"/>
    </row>
    <row r="8" spans="1:13" s="105" customFormat="1" ht="24.95" customHeight="1">
      <c r="A8" s="72" t="s">
        <v>104</v>
      </c>
      <c r="B8" s="75">
        <v>109470.20778064526</v>
      </c>
      <c r="C8" s="75">
        <v>192235.88725600878</v>
      </c>
      <c r="D8" s="75">
        <v>301706.09503665403</v>
      </c>
      <c r="E8" s="394">
        <v>189.99835535589838</v>
      </c>
      <c r="F8" s="394">
        <v>154.15339407402308</v>
      </c>
      <c r="G8" s="108"/>
      <c r="I8" s="107"/>
      <c r="K8" s="107"/>
      <c r="M8" s="122"/>
    </row>
    <row r="9" spans="1:13" s="105" customFormat="1" ht="24.95" customHeight="1">
      <c r="A9" s="73" t="s">
        <v>8</v>
      </c>
      <c r="B9" s="117">
        <v>109454.6905278356</v>
      </c>
      <c r="C9" s="117">
        <v>192222.65569453797</v>
      </c>
      <c r="D9" s="117">
        <v>301677.34622237354</v>
      </c>
      <c r="E9" s="118">
        <v>190.05249837373461</v>
      </c>
      <c r="F9" s="118">
        <v>154.19461594348402</v>
      </c>
      <c r="G9" s="108"/>
      <c r="I9" s="107"/>
      <c r="K9" s="107"/>
      <c r="M9" s="122"/>
    </row>
    <row r="10" spans="1:13" s="105" customFormat="1" ht="24.95" customHeight="1">
      <c r="A10" s="73" t="s">
        <v>22</v>
      </c>
      <c r="B10" s="118">
        <v>15.517252809657732</v>
      </c>
      <c r="C10" s="118">
        <v>13.231561470795148</v>
      </c>
      <c r="D10" s="118">
        <v>28.74881428045288</v>
      </c>
      <c r="E10" s="118">
        <v>36.974121477725284</v>
      </c>
      <c r="F10" s="118">
        <v>40.510049297841206</v>
      </c>
      <c r="I10" s="107"/>
      <c r="K10" s="107"/>
      <c r="M10" s="122"/>
    </row>
    <row r="11" spans="1:13" s="105" customFormat="1" ht="24.95" customHeight="1">
      <c r="A11" s="71" t="s">
        <v>9</v>
      </c>
      <c r="B11" s="117"/>
      <c r="C11" s="117"/>
      <c r="D11" s="117"/>
      <c r="E11" s="118"/>
      <c r="F11" s="118"/>
      <c r="G11" s="107"/>
      <c r="I11" s="107"/>
      <c r="K11" s="107"/>
      <c r="M11" s="122"/>
    </row>
    <row r="12" spans="1:13" s="105" customFormat="1" ht="24.95" customHeight="1">
      <c r="A12" s="72" t="s">
        <v>19</v>
      </c>
      <c r="B12" s="75">
        <v>4206.3416079050003</v>
      </c>
      <c r="C12" s="75">
        <v>3726.7200164603155</v>
      </c>
      <c r="D12" s="75">
        <v>7933.0616243653158</v>
      </c>
      <c r="E12" s="394">
        <v>120.27148806736017</v>
      </c>
      <c r="F12" s="394">
        <v>129.61662032495713</v>
      </c>
      <c r="I12" s="107"/>
      <c r="K12" s="107"/>
      <c r="M12" s="122"/>
    </row>
    <row r="13" spans="1:13" s="105" customFormat="1" ht="24.95" customHeight="1">
      <c r="A13" s="73" t="s">
        <v>8</v>
      </c>
      <c r="B13" s="117">
        <v>971.45703840542274</v>
      </c>
      <c r="C13" s="117">
        <v>839.76866679786042</v>
      </c>
      <c r="D13" s="117">
        <v>1811.2257052032833</v>
      </c>
      <c r="E13" s="118">
        <v>145.06845202808685</v>
      </c>
      <c r="F13" s="118">
        <v>152.18002994547507</v>
      </c>
      <c r="I13" s="107"/>
      <c r="K13" s="107"/>
      <c r="M13" s="122"/>
    </row>
    <row r="14" spans="1:13" s="105" customFormat="1" ht="24.95" customHeight="1">
      <c r="A14" s="73" t="s">
        <v>22</v>
      </c>
      <c r="B14" s="117">
        <v>3234.884569499578</v>
      </c>
      <c r="C14" s="117">
        <v>2886.951349662455</v>
      </c>
      <c r="D14" s="117">
        <v>6121.835919162033</v>
      </c>
      <c r="E14" s="118">
        <v>114.57464500865815</v>
      </c>
      <c r="F14" s="118">
        <v>124.16966924635895</v>
      </c>
      <c r="G14" s="108"/>
      <c r="I14" s="107"/>
      <c r="K14" s="107"/>
      <c r="M14" s="122"/>
    </row>
    <row r="15" spans="1:13" s="105" customFormat="1" ht="24.95" customHeight="1">
      <c r="A15" s="72" t="s">
        <v>105</v>
      </c>
      <c r="B15" s="75">
        <v>403479.95516449364</v>
      </c>
      <c r="C15" s="75">
        <v>374156.31176824408</v>
      </c>
      <c r="D15" s="75">
        <v>777636.26693273778</v>
      </c>
      <c r="E15" s="394">
        <v>136.13854398746744</v>
      </c>
      <c r="F15" s="394">
        <v>142.84140335165571</v>
      </c>
      <c r="G15" s="108"/>
      <c r="I15" s="107"/>
      <c r="K15" s="107"/>
      <c r="M15" s="122"/>
    </row>
    <row r="16" spans="1:13" s="105" customFormat="1" ht="24.95" customHeight="1">
      <c r="A16" s="73" t="s">
        <v>8</v>
      </c>
      <c r="B16" s="117">
        <v>154922.93754578571</v>
      </c>
      <c r="C16" s="117">
        <v>130644.31881809048</v>
      </c>
      <c r="D16" s="117">
        <v>285567.25636387616</v>
      </c>
      <c r="E16" s="118">
        <v>120.53837666551135</v>
      </c>
      <c r="F16" s="118">
        <v>130.51817371354389</v>
      </c>
      <c r="G16" s="108"/>
      <c r="I16" s="107"/>
      <c r="K16" s="107"/>
      <c r="M16" s="122"/>
    </row>
    <row r="17" spans="1:11" s="105" customFormat="1" ht="24.95" customHeight="1">
      <c r="A17" s="73" t="s">
        <v>22</v>
      </c>
      <c r="B17" s="117">
        <v>248557.01761870791</v>
      </c>
      <c r="C17" s="117">
        <v>243511.9929501536</v>
      </c>
      <c r="D17" s="117">
        <v>492069.0105688615</v>
      </c>
      <c r="E17" s="118">
        <v>146.29654273371094</v>
      </c>
      <c r="F17" s="118">
        <v>151.12204053176816</v>
      </c>
      <c r="K17" s="107"/>
    </row>
    <row r="18" spans="1:11" s="105" customFormat="1" ht="18" customHeight="1">
      <c r="A18" s="34"/>
      <c r="B18" s="34"/>
      <c r="C18" s="34"/>
      <c r="D18" s="33"/>
      <c r="K18" s="107"/>
    </row>
    <row r="19" spans="1:11" s="105" customFormat="1" ht="18" customHeight="1">
      <c r="A19" s="34"/>
      <c r="B19" s="34"/>
      <c r="C19" s="34"/>
      <c r="D19" s="33"/>
      <c r="K19" s="107"/>
    </row>
    <row r="20" spans="1:11" s="105" customFormat="1" ht="18" customHeight="1">
      <c r="A20" s="34"/>
      <c r="B20" s="34"/>
      <c r="C20" s="34"/>
      <c r="D20" s="33"/>
      <c r="K20" s="107"/>
    </row>
    <row r="21" spans="1:11" s="105" customFormat="1" ht="18" customHeight="1">
      <c r="A21" s="34"/>
      <c r="B21" s="34"/>
      <c r="C21" s="34"/>
      <c r="D21" s="33"/>
      <c r="K21" s="107"/>
    </row>
    <row r="22" spans="1:11" s="105" customFormat="1" ht="15">
      <c r="A22" s="34"/>
      <c r="B22" s="34"/>
      <c r="C22" s="34"/>
      <c r="D22" s="33"/>
      <c r="K22" s="107"/>
    </row>
    <row r="23" spans="1:11" s="105" customFormat="1" ht="15">
      <c r="A23" s="34"/>
      <c r="B23" s="34"/>
      <c r="C23" s="34"/>
      <c r="D23" s="33"/>
      <c r="K23" s="107"/>
    </row>
    <row r="24" spans="1:11" s="105" customFormat="1" ht="15">
      <c r="A24" s="34"/>
      <c r="B24" s="34"/>
      <c r="C24" s="34"/>
      <c r="D24" s="33"/>
      <c r="K24" s="107"/>
    </row>
    <row r="25" spans="1:11" s="105" customFormat="1" ht="15">
      <c r="A25" s="34"/>
      <c r="B25" s="34"/>
      <c r="C25" s="34"/>
      <c r="D25" s="33"/>
      <c r="K25" s="107"/>
    </row>
    <row r="26" spans="1:11" s="105" customFormat="1" ht="15">
      <c r="A26" s="34"/>
      <c r="B26" s="34"/>
      <c r="C26" s="34"/>
      <c r="D26" s="33"/>
      <c r="K26" s="107"/>
    </row>
    <row r="27" spans="1:11" s="105" customFormat="1" ht="15">
      <c r="A27" s="34"/>
      <c r="B27" s="34"/>
      <c r="C27" s="34"/>
      <c r="D27" s="33"/>
      <c r="K27" s="107"/>
    </row>
    <row r="28" spans="1:11" s="105" customFormat="1" ht="15">
      <c r="A28" s="34"/>
      <c r="B28" s="34"/>
      <c r="C28" s="34"/>
      <c r="D28" s="33"/>
      <c r="K28" s="107"/>
    </row>
    <row r="29" spans="1:11" s="105" customFormat="1" ht="15">
      <c r="A29" s="34"/>
      <c r="B29" s="34"/>
      <c r="C29" s="34"/>
      <c r="D29" s="33"/>
      <c r="K29" s="107"/>
    </row>
    <row r="30" spans="1:11" s="105" customFormat="1" ht="15">
      <c r="A30" s="34"/>
      <c r="B30" s="34"/>
      <c r="C30" s="34"/>
      <c r="D30" s="33"/>
      <c r="K30" s="107"/>
    </row>
    <row r="31" spans="1:11" s="105" customFormat="1" ht="15">
      <c r="A31" s="34"/>
      <c r="B31" s="34"/>
      <c r="C31" s="34"/>
      <c r="D31" s="33"/>
      <c r="K31" s="107"/>
    </row>
    <row r="32" spans="1:11" s="105" customFormat="1" ht="15">
      <c r="A32" s="34"/>
      <c r="B32" s="34"/>
      <c r="C32" s="34"/>
      <c r="D32" s="33"/>
      <c r="K32" s="107"/>
    </row>
    <row r="33" spans="1:11" s="105" customFormat="1" ht="15">
      <c r="A33" s="34"/>
      <c r="B33" s="34"/>
      <c r="C33" s="34"/>
      <c r="D33" s="33"/>
      <c r="K33" s="107"/>
    </row>
    <row r="34" spans="1:11" s="105" customFormat="1" ht="15">
      <c r="A34" s="34"/>
      <c r="B34" s="34"/>
      <c r="C34" s="34"/>
      <c r="D34" s="33"/>
      <c r="K34" s="107"/>
    </row>
    <row r="35" spans="1:11" s="105" customFormat="1" ht="15">
      <c r="A35" s="34"/>
      <c r="B35" s="34"/>
      <c r="C35" s="34"/>
      <c r="D35" s="33"/>
      <c r="K35" s="107"/>
    </row>
    <row r="36" spans="1:11" s="105" customFormat="1" ht="15">
      <c r="A36" s="34"/>
      <c r="B36" s="34"/>
      <c r="C36" s="34"/>
      <c r="D36" s="33"/>
      <c r="K36" s="107"/>
    </row>
    <row r="37" spans="1:11" s="105" customFormat="1" ht="15">
      <c r="A37" s="34"/>
      <c r="B37" s="34"/>
      <c r="C37" s="34"/>
      <c r="D37" s="33"/>
      <c r="K37" s="107"/>
    </row>
    <row r="38" spans="1:11" s="105" customFormat="1" ht="15">
      <c r="A38" s="34"/>
      <c r="B38" s="34"/>
      <c r="C38" s="34"/>
      <c r="D38" s="33"/>
      <c r="K38" s="107"/>
    </row>
    <row r="39" spans="1:11" s="105" customFormat="1" ht="15">
      <c r="A39" s="34"/>
      <c r="B39" s="34"/>
      <c r="C39" s="34"/>
      <c r="D39" s="33"/>
      <c r="K39" s="107"/>
    </row>
    <row r="40" spans="1:11" s="105" customFormat="1" ht="15">
      <c r="A40" s="34"/>
      <c r="B40" s="34"/>
      <c r="C40" s="34"/>
      <c r="D40" s="33"/>
      <c r="K40" s="107"/>
    </row>
    <row r="41" spans="1:11" s="105" customFormat="1" ht="15">
      <c r="A41" s="34"/>
      <c r="B41" s="34"/>
      <c r="C41" s="34"/>
      <c r="D41" s="33"/>
      <c r="K41" s="107"/>
    </row>
    <row r="42" spans="1:11" s="105" customFormat="1" ht="15">
      <c r="A42" s="34"/>
      <c r="B42" s="34"/>
      <c r="C42" s="34"/>
      <c r="D42" s="33"/>
      <c r="K42" s="107"/>
    </row>
    <row r="43" spans="1:11" s="105" customFormat="1" ht="15">
      <c r="A43" s="34"/>
      <c r="B43" s="34"/>
      <c r="C43" s="34"/>
      <c r="D43" s="33"/>
      <c r="K43" s="107"/>
    </row>
    <row r="44" spans="1:11" s="105" customFormat="1" ht="15">
      <c r="A44" s="34"/>
      <c r="B44" s="34"/>
      <c r="C44" s="34"/>
      <c r="D44" s="33"/>
      <c r="K44" s="107"/>
    </row>
    <row r="45" spans="1:11" s="105" customFormat="1" ht="15">
      <c r="A45" s="34"/>
      <c r="B45" s="34"/>
      <c r="C45" s="34"/>
      <c r="D45" s="33"/>
      <c r="K45" s="107"/>
    </row>
    <row r="46" spans="1:11" s="105" customFormat="1" ht="15">
      <c r="A46" s="34"/>
      <c r="B46" s="34"/>
      <c r="C46" s="34"/>
      <c r="D46" s="33"/>
      <c r="K46" s="107"/>
    </row>
    <row r="47" spans="1:11" s="105" customFormat="1" ht="15">
      <c r="A47" s="34"/>
      <c r="B47" s="34"/>
      <c r="C47" s="34"/>
      <c r="D47" s="33"/>
      <c r="K47" s="107"/>
    </row>
    <row r="48" spans="1:11" s="105" customFormat="1" ht="15">
      <c r="A48" s="34"/>
      <c r="B48" s="34"/>
      <c r="C48" s="34"/>
      <c r="D48" s="33"/>
      <c r="K48" s="107"/>
    </row>
    <row r="49" spans="1:11" s="105" customFormat="1" ht="15">
      <c r="A49" s="34"/>
      <c r="B49" s="34"/>
      <c r="C49" s="34"/>
      <c r="D49" s="33"/>
      <c r="K49" s="107"/>
    </row>
    <row r="50" spans="1:11" s="105" customFormat="1" ht="15">
      <c r="A50" s="34"/>
      <c r="B50" s="34"/>
      <c r="C50" s="34"/>
      <c r="D50" s="33"/>
      <c r="K50" s="107"/>
    </row>
    <row r="51" spans="1:11" s="105" customFormat="1" ht="15">
      <c r="A51" s="34"/>
      <c r="B51" s="34"/>
      <c r="C51" s="34"/>
      <c r="D51" s="33"/>
      <c r="K51" s="107"/>
    </row>
    <row r="52" spans="1:11" s="105" customFormat="1" ht="15">
      <c r="A52" s="34"/>
      <c r="B52" s="34"/>
      <c r="C52" s="34"/>
      <c r="D52" s="33"/>
      <c r="K52" s="107"/>
    </row>
    <row r="53" spans="1:11" s="105" customFormat="1" ht="15">
      <c r="A53" s="34"/>
      <c r="B53" s="34"/>
      <c r="C53" s="34"/>
      <c r="D53" s="33"/>
      <c r="K53" s="107"/>
    </row>
    <row r="54" spans="1:11" s="105" customFormat="1" ht="15">
      <c r="A54" s="34"/>
      <c r="B54" s="34"/>
      <c r="C54" s="34"/>
      <c r="D54" s="33"/>
      <c r="K54" s="107"/>
    </row>
    <row r="55" spans="1:11" s="105" customFormat="1" ht="15">
      <c r="A55" s="34"/>
      <c r="B55" s="34"/>
      <c r="C55" s="34"/>
      <c r="D55" s="33"/>
      <c r="K55" s="107"/>
    </row>
    <row r="56" spans="1:11" s="105" customFormat="1" ht="15">
      <c r="A56" s="34"/>
      <c r="B56" s="34"/>
      <c r="C56" s="34"/>
      <c r="D56" s="33"/>
      <c r="K56" s="107"/>
    </row>
    <row r="57" spans="1:11" s="105" customFormat="1" ht="15">
      <c r="A57" s="34"/>
      <c r="B57" s="34"/>
      <c r="C57" s="34"/>
      <c r="D57" s="33"/>
      <c r="K57" s="107"/>
    </row>
    <row r="58" spans="1:11" s="105" customFormat="1" ht="15">
      <c r="A58" s="34"/>
      <c r="B58" s="34"/>
      <c r="C58" s="34"/>
      <c r="D58" s="33"/>
      <c r="K58" s="107"/>
    </row>
    <row r="59" spans="1:11" s="105" customFormat="1" ht="15">
      <c r="A59" s="34"/>
      <c r="B59" s="34"/>
      <c r="C59" s="34"/>
      <c r="D59" s="33"/>
      <c r="K59" s="107"/>
    </row>
    <row r="60" spans="1:11" s="105" customFormat="1" ht="15">
      <c r="A60" s="34"/>
      <c r="B60" s="34"/>
      <c r="C60" s="34"/>
      <c r="D60" s="33"/>
      <c r="K60" s="107"/>
    </row>
    <row r="61" spans="1:11" s="105" customFormat="1" ht="15">
      <c r="A61" s="34"/>
      <c r="B61" s="34"/>
      <c r="C61" s="34"/>
      <c r="D61" s="33"/>
      <c r="K61" s="107"/>
    </row>
    <row r="62" spans="1:11" s="105" customFormat="1" ht="15">
      <c r="A62" s="34"/>
      <c r="B62" s="34"/>
      <c r="C62" s="34"/>
      <c r="D62" s="33"/>
      <c r="K62" s="107"/>
    </row>
    <row r="63" spans="1:11" s="105" customFormat="1" ht="15">
      <c r="A63" s="34"/>
      <c r="B63" s="34"/>
      <c r="C63" s="34"/>
      <c r="D63" s="33"/>
      <c r="K63" s="107"/>
    </row>
    <row r="64" spans="1:11" s="105" customFormat="1" ht="15">
      <c r="A64" s="34"/>
      <c r="B64" s="34"/>
      <c r="C64" s="34"/>
      <c r="D64" s="33"/>
      <c r="K64" s="107"/>
    </row>
    <row r="65" spans="1:11" s="105" customFormat="1" ht="15">
      <c r="A65" s="34"/>
      <c r="B65" s="34"/>
      <c r="C65" s="34"/>
      <c r="D65" s="33"/>
      <c r="K65" s="107"/>
    </row>
    <row r="66" spans="1:11" s="105" customFormat="1" ht="15">
      <c r="A66" s="34"/>
      <c r="B66" s="34"/>
      <c r="C66" s="34"/>
      <c r="D66" s="33"/>
      <c r="K66" s="107"/>
    </row>
    <row r="67" spans="1:11" s="105" customFormat="1" ht="15">
      <c r="A67" s="34"/>
      <c r="B67" s="34"/>
      <c r="C67" s="34"/>
      <c r="D67" s="33"/>
      <c r="K67" s="107"/>
    </row>
    <row r="68" spans="1:11" s="105" customFormat="1" ht="15">
      <c r="A68" s="34"/>
      <c r="B68" s="34"/>
      <c r="C68" s="34"/>
      <c r="D68" s="33"/>
      <c r="K68" s="107"/>
    </row>
    <row r="69" spans="1:11" s="105" customFormat="1" ht="15">
      <c r="A69" s="34"/>
      <c r="B69" s="34"/>
      <c r="C69" s="34"/>
      <c r="D69" s="33"/>
      <c r="K69" s="107"/>
    </row>
    <row r="70" spans="1:11" s="105" customFormat="1" ht="15">
      <c r="A70" s="34"/>
      <c r="B70" s="34"/>
      <c r="C70" s="34"/>
      <c r="D70" s="33"/>
      <c r="K70" s="107"/>
    </row>
    <row r="71" spans="1:11" s="105" customFormat="1" ht="15">
      <c r="A71" s="34"/>
      <c r="B71" s="34"/>
      <c r="C71" s="34"/>
      <c r="D71" s="33"/>
      <c r="K71" s="107"/>
    </row>
    <row r="72" spans="1:11" s="105" customFormat="1" ht="15">
      <c r="A72" s="34"/>
      <c r="B72" s="34"/>
      <c r="C72" s="34"/>
      <c r="D72" s="33"/>
      <c r="K72" s="107"/>
    </row>
    <row r="73" spans="1:11" s="105" customFormat="1" ht="15">
      <c r="A73" s="34"/>
      <c r="B73" s="34"/>
      <c r="C73" s="34"/>
      <c r="D73" s="33"/>
      <c r="K73" s="107"/>
    </row>
    <row r="74" spans="1:11" s="105" customFormat="1" ht="15">
      <c r="A74" s="34"/>
      <c r="B74" s="34"/>
      <c r="C74" s="34"/>
      <c r="D74" s="33"/>
      <c r="K74" s="107"/>
    </row>
    <row r="75" spans="1:11" s="105" customFormat="1" ht="15">
      <c r="A75" s="34"/>
      <c r="B75" s="34"/>
      <c r="C75" s="34"/>
      <c r="D75" s="33"/>
      <c r="K75" s="107"/>
    </row>
    <row r="76" spans="1:11" s="105" customFormat="1" ht="15">
      <c r="A76" s="34"/>
      <c r="B76" s="34"/>
      <c r="C76" s="34"/>
      <c r="D76" s="33"/>
      <c r="K76" s="107"/>
    </row>
    <row r="77" spans="1:11" s="105" customFormat="1" ht="15">
      <c r="A77" s="34"/>
      <c r="B77" s="34"/>
      <c r="C77" s="34"/>
      <c r="D77" s="33"/>
      <c r="K77" s="107"/>
    </row>
    <row r="78" spans="1:11" s="105" customFormat="1" ht="15">
      <c r="A78" s="34"/>
      <c r="B78" s="34"/>
      <c r="C78" s="34"/>
      <c r="D78" s="33"/>
      <c r="K78" s="107"/>
    </row>
    <row r="79" spans="1:11" s="105" customFormat="1" ht="15">
      <c r="A79" s="34"/>
      <c r="B79" s="34"/>
      <c r="C79" s="34"/>
      <c r="D79" s="33"/>
      <c r="K79" s="107"/>
    </row>
    <row r="80" spans="1:11" s="105" customFormat="1" ht="15">
      <c r="A80" s="34"/>
      <c r="B80" s="34"/>
      <c r="C80" s="34"/>
      <c r="D80" s="33"/>
      <c r="K80" s="107"/>
    </row>
    <row r="81" spans="1:11" s="105" customFormat="1" ht="15">
      <c r="A81" s="34"/>
      <c r="B81" s="34"/>
      <c r="C81" s="34"/>
      <c r="D81" s="33"/>
      <c r="K81" s="107"/>
    </row>
    <row r="82" spans="1:11" s="105" customFormat="1" ht="15">
      <c r="A82" s="34"/>
      <c r="B82" s="34"/>
      <c r="C82" s="34"/>
      <c r="D82" s="33"/>
      <c r="K82" s="107"/>
    </row>
    <row r="83" spans="1:11" s="105" customFormat="1" ht="15">
      <c r="A83" s="34"/>
      <c r="B83" s="34"/>
      <c r="C83" s="34"/>
      <c r="D83" s="33"/>
      <c r="K83" s="107"/>
    </row>
    <row r="84" spans="1:11" s="105" customFormat="1" ht="15">
      <c r="A84" s="34"/>
      <c r="B84" s="34"/>
      <c r="C84" s="34"/>
      <c r="D84" s="33"/>
      <c r="K84" s="107"/>
    </row>
    <row r="85" spans="1:11">
      <c r="A85" s="11"/>
      <c r="B85" s="11"/>
      <c r="C85" s="11"/>
      <c r="D85" s="10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2"/>
      <c r="B113" s="12"/>
      <c r="C113" s="11"/>
      <c r="D113" s="12"/>
    </row>
    <row r="114" spans="1:4">
      <c r="A114" s="12"/>
      <c r="B114" s="12"/>
      <c r="C114" s="11"/>
      <c r="D114" s="12"/>
    </row>
    <row r="115" spans="1:4">
      <c r="C115" s="11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9.VT thang</vt:lpstr>
      <vt:lpstr>10.DTVT thang</vt:lpstr>
      <vt:lpstr>11.CPI</vt:lpstr>
      <vt:lpstr>12. Nhapkhau</vt:lpstr>
      <vt:lpstr>13.Xuatkhau</vt:lpstr>
      <vt:lpstr>14.Thu NSNN</vt:lpstr>
      <vt:lpstr>15.Chi NSNN</vt:lpstr>
      <vt:lpstr>16.NHNN</vt:lpstr>
      <vt:lpstr>17.XHMT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2023-05-25T03:53:05Z</cp:lastPrinted>
  <dcterms:created xsi:type="dcterms:W3CDTF">2018-08-01T13:07:17Z</dcterms:created>
  <dcterms:modified xsi:type="dcterms:W3CDTF">2024-02-26T06:30:17Z</dcterms:modified>
</cp:coreProperties>
</file>