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 2023\Thang 10\"/>
    </mc:Choice>
  </mc:AlternateContent>
  <xr:revisionPtr revIDLastSave="0" documentId="13_ncr:1_{9B2C6700-9F29-4C0B-B0F7-CFA3B04DDB8F}" xr6:coauthVersionLast="47" xr6:coauthVersionMax="47" xr10:uidLastSave="{00000000-0000-0000-0000-000000000000}"/>
  <bookViews>
    <workbookView xWindow="-24120" yWindow="-120" windowWidth="24240" windowHeight="13140" tabRatio="799" firstSheet="7" activeTab="10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VT thang" sheetId="58" r:id="rId9"/>
    <sheet name="10.DTVT thang" sheetId="57" r:id="rId10"/>
    <sheet name="11.CPI" sheetId="26" r:id="rId11"/>
    <sheet name="12. Nhapkhau" sheetId="65" r:id="rId12"/>
    <sheet name="13.Xuatkhau" sheetId="66" r:id="rId13"/>
    <sheet name="14.Thu NSNN" sheetId="59" r:id="rId14"/>
    <sheet name="15.Chi NSNN" sheetId="60" r:id="rId15"/>
    <sheet name="16.NHNN" sheetId="64" r:id="rId16"/>
    <sheet name="17.XHMT" sheetId="39" r:id="rId17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0" hidden="1">'11.CPI'!$J$9:$K$24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10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10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62" l="1"/>
  <c r="I9" i="62"/>
  <c r="I13" i="62"/>
  <c r="L9" i="62"/>
  <c r="L10" i="62" s="1"/>
  <c r="C38" i="4" l="1"/>
  <c r="D38" i="4"/>
  <c r="D18" i="59" l="1"/>
  <c r="D17" i="59"/>
  <c r="D8" i="59"/>
  <c r="D7" i="59"/>
  <c r="D8" i="66"/>
  <c r="D9" i="66"/>
  <c r="D10" i="66"/>
  <c r="D12" i="66"/>
  <c r="D13" i="66"/>
  <c r="D14" i="66"/>
  <c r="D15" i="66"/>
  <c r="D16" i="66"/>
  <c r="D17" i="66"/>
  <c r="D18" i="66"/>
  <c r="D7" i="66"/>
  <c r="D9" i="65"/>
  <c r="D10" i="65"/>
  <c r="D12" i="65"/>
  <c r="D13" i="65"/>
  <c r="D14" i="65"/>
  <c r="D15" i="65"/>
  <c r="D16" i="65"/>
  <c r="D17" i="65"/>
  <c r="D18" i="65"/>
  <c r="D7" i="65"/>
  <c r="D4" i="65"/>
  <c r="F6" i="64"/>
  <c r="F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5" i="64"/>
  <c r="D4" i="66" l="1"/>
  <c r="D17" i="60" l="1"/>
  <c r="D7" i="60"/>
  <c r="C22" i="63"/>
  <c r="D22" i="63"/>
  <c r="E22" i="63"/>
  <c r="D5" i="59"/>
  <c r="D6" i="59"/>
  <c r="D9" i="59"/>
  <c r="D10" i="59"/>
  <c r="D11" i="59"/>
  <c r="D12" i="59"/>
  <c r="D13" i="59"/>
  <c r="D14" i="59"/>
  <c r="D15" i="59"/>
  <c r="D16" i="59"/>
  <c r="D21" i="59"/>
  <c r="D22" i="59"/>
  <c r="D23" i="59"/>
  <c r="D25" i="59"/>
  <c r="D7" i="4"/>
  <c r="C7" i="4"/>
  <c r="E13" i="4"/>
  <c r="D15" i="4"/>
  <c r="E15" i="4" s="1"/>
  <c r="E27" i="4"/>
  <c r="E25" i="4"/>
  <c r="C15" i="4"/>
  <c r="E33" i="4"/>
  <c r="E32" i="4"/>
  <c r="E31" i="4"/>
  <c r="E46" i="4"/>
  <c r="E44" i="4"/>
  <c r="E43" i="4"/>
  <c r="E42" i="4"/>
  <c r="E41" i="4"/>
  <c r="E40" i="4"/>
  <c r="E39" i="4"/>
  <c r="E38" i="4"/>
  <c r="E37" i="4"/>
  <c r="E36" i="4"/>
  <c r="E35" i="4"/>
  <c r="E17" i="4"/>
  <c r="D6" i="60"/>
  <c r="D8" i="60"/>
  <c r="D9" i="60"/>
  <c r="D10" i="60"/>
  <c r="D11" i="60"/>
  <c r="D12" i="60"/>
  <c r="D13" i="60"/>
  <c r="D14" i="60"/>
  <c r="D15" i="60"/>
  <c r="D16" i="60"/>
  <c r="D18" i="60"/>
  <c r="D19" i="60"/>
  <c r="D20" i="60"/>
  <c r="D22" i="60"/>
  <c r="D5" i="60"/>
  <c r="E12" i="4"/>
  <c r="C21" i="63"/>
  <c r="D21" i="63"/>
  <c r="E21" i="63"/>
  <c r="C23" i="63"/>
  <c r="D23" i="63"/>
  <c r="E23" i="63"/>
  <c r="C24" i="63"/>
  <c r="D24" i="63"/>
  <c r="E24" i="63"/>
  <c r="E20" i="63"/>
  <c r="D20" i="63"/>
  <c r="C20" i="63"/>
  <c r="E29" i="4"/>
  <c r="E28" i="4"/>
  <c r="E24" i="4"/>
  <c r="E22" i="4"/>
  <c r="E21" i="4"/>
  <c r="E20" i="4"/>
  <c r="E18" i="4"/>
  <c r="E11" i="4"/>
  <c r="E10" i="4"/>
  <c r="E9" i="4"/>
  <c r="E8" i="4"/>
  <c r="E7" i="4" l="1"/>
</calcChain>
</file>

<file path=xl/sharedStrings.xml><?xml version="1.0" encoding="utf-8"?>
<sst xmlns="http://schemas.openxmlformats.org/spreadsheetml/2006/main" count="552" uniqueCount="384">
  <si>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</si>
  <si>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</si>
  <si>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</si>
  <si>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</si>
  <si>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</si>
  <si>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</si>
  <si>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</si>
  <si>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</si>
  <si>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</si>
  <si>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</si>
  <si>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</si>
  <si>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</si>
  <si>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</si>
  <si>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</si>
  <si>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</si>
  <si>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</si>
  <si>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</si>
  <si>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</si>
  <si>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</si>
  <si>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</si>
  <si>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</si>
  <si>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</si>
  <si>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</si>
  <si>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</si>
  <si>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</si>
  <si>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</si>
  <si>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</si>
  <si>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</si>
  <si>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</si>
  <si>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</si>
  <si>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</si>
  <si>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</si>
  <si>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</si>
  <si>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</si>
  <si>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</si>
  <si>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</si>
  <si>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</si>
  <si>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</si>
  <si>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</si>
  <si>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</si>
  <si>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</si>
  <si>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</si>
  <si>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</si>
  <si>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</si>
  <si>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</si>
  <si>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</si>
  <si>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</si>
  <si>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</si>
  <si>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</si>
  <si>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</si>
  <si>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</si>
  <si>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</si>
  <si>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</si>
  <si>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</si>
  <si>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</si>
  <si>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</si>
  <si>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</si>
  <si>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</si>
  <si>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</si>
  <si>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</si>
  <si>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</si>
  <si>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</si>
  <si>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</si>
  <si>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</si>
  <si>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</si>
  <si>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</si>
  <si>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</si>
  <si>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</si>
  <si>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</si>
  <si>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</si>
  <si>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</si>
  <si>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</si>
  <si>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</si>
  <si>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</si>
  <si>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</si>
  <si>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</si>
  <si>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</si>
  <si>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</si>
  <si>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</si>
  <si>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</si>
  <si>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</si>
  <si>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</si>
  <si>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</si>
  <si>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</si>
  <si>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</si>
  <si>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</si>
  <si>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</si>
  <si>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</si>
  <si>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</si>
  <si>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</si>
  <si>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</si>
  <si>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</si>
  <si>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</si>
  <si>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</si>
  <si>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</si>
  <si>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</si>
  <si>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</si>
  <si>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</si>
  <si>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</si>
  <si>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</si>
  <si>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</si>
  <si>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</si>
  <si>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</si>
  <si>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</si>
  <si>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</si>
  <si>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</si>
  <si>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</si>
  <si>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</si>
  <si>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</si>
  <si>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</si>
  <si>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</si>
  <si>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</si>
  <si>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</si>
  <si>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</si>
  <si>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</si>
  <si>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</si>
  <si>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</si>
  <si>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</si>
  <si>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</si>
  <si>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</si>
  <si>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</si>
  <si>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</si>
  <si>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</si>
  <si>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</si>
  <si>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</si>
  <si>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</si>
  <si>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</si>
  <si>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</si>
  <si>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</si>
  <si>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</si>
  <si>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</si>
  <si>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</si>
  <si>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</si>
  <si>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</si>
  <si>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</si>
  <si>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</si>
  <si>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</si>
  <si>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</si>
  <si>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</si>
  <si>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</si>
  <si>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</si>
  <si>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</si>
  <si>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</si>
  <si>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</si>
  <si>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</si>
  <si>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</si>
  <si>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</si>
  <si>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</si>
  <si>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</si>
  <si>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</si>
  <si>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</si>
  <si>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</si>
  <si>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</si>
  <si>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</si>
  <si>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</si>
  <si>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</si>
  <si>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</si>
  <si>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</si>
  <si>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</si>
  <si>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</si>
  <si>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</si>
  <si>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</si>
  <si>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</si>
  <si>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</si>
  <si>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</si>
  <si>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</si>
  <si>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</si>
  <si>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</si>
  <si>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</si>
  <si>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</si>
  <si>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</si>
  <si>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</si>
  <si>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</si>
  <si>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</si>
  <si>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</si>
  <si>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</si>
  <si>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Số lượng đầu con</t>
  </si>
  <si>
    <t>Con</t>
  </si>
  <si>
    <t xml:space="preserve"> - Sản lượng thịt hơi xuất chuồng</t>
  </si>
  <si>
    <t xml:space="preserve"> - Số lượng đầu con </t>
  </si>
  <si>
    <t xml:space="preserve"> - Sản lượng sữa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</si>
  <si>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</si>
  <si>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</si>
  <si>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</si>
  <si>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</si>
  <si>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</si>
  <si>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</si>
  <si>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</si>
  <si>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</si>
  <si>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</si>
  <si>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</si>
  <si>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</si>
  <si>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</si>
  <si>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</si>
  <si>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</si>
  <si>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</si>
  <si>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</si>
  <si>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</si>
  <si>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</si>
  <si>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</si>
  <si>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</si>
  <si>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</si>
  <si>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</si>
  <si>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</si>
  <si>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</si>
  <si>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</si>
  <si>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</si>
  <si>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</si>
  <si>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</si>
  <si>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</si>
  <si>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</si>
  <si>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</si>
  <si>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</si>
  <si>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</si>
  <si>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</si>
  <si>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</si>
  <si>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</si>
  <si>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</si>
  <si>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</si>
  <si>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</si>
  <si>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</si>
  <si>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</si>
  <si>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</si>
  <si>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</si>
  <si>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</si>
  <si>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</si>
  <si>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</si>
  <si>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</si>
  <si>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</si>
  <si>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</si>
  <si>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</si>
  <si>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</si>
  <si>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</si>
  <si>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</si>
  <si>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Du lịch lữ hành</t>
  </si>
  <si>
    <t>Cơ cấu (%)</t>
  </si>
  <si>
    <t xml:space="preserve">năm </t>
  </si>
  <si>
    <t>Cộng dồn</t>
  </si>
  <si>
    <t xml:space="preserve">8. DOANH THU BÁN LẺ HÀNG HÓA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</si>
  <si>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</si>
  <si>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</si>
  <si>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</si>
  <si>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</si>
  <si>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</si>
  <si>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</si>
  <si>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</si>
  <si>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</si>
  <si>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</si>
  <si>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</si>
  <si>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 xml:space="preserve">7. TỔNG MỨC BÁN LẺ HÀNG HÓA, DOANH THU DỊCH VỤ LƯU TRÚ ĂN UỐNG, 
DU LỊCH LỮ HÀNH VÀ DOANH THU DỊCH VỤ TIÊU DÙNG 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</si>
  <si>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</si>
  <si>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</si>
  <si>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</si>
  <si>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</si>
  <si>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</si>
  <si>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</si>
  <si>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</si>
  <si>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</si>
  <si>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</si>
  <si>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</si>
  <si>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Số lao động đăng ký (người)</t>
  </si>
  <si>
    <t>năm 2023</t>
  </si>
  <si>
    <t xml:space="preserve"> - Sản lượng thịt gà hơi xuất chuồng</t>
  </si>
  <si>
    <t xml:space="preserve"> - Sản lượng trứng gà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</si>
  <si>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</si>
  <si>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</si>
  <si>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</si>
  <si>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</si>
  <si>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</si>
  <si>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</si>
  <si>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t xml:space="preserve">Số lao động đăng ký </t>
  </si>
  <si>
    <t>Dịch vụ tiêu dùng khác</t>
  </si>
  <si>
    <t>Sửa chữa, bảo dưỡng và lắp đặt máy móc và thiết bị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</si>
  <si>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</si>
  <si>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</si>
  <si>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</si>
  <si>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</si>
  <si>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</si>
  <si>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</si>
  <si>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/>
  </si>
  <si>
    <t>Dịch vụ ăn uống</t>
  </si>
  <si>
    <t>Dịch vụ lưu trú</t>
  </si>
  <si>
    <t>9. VẬN TẢI HÀNH KHÁCH VÀ HÀNG HOÁ</t>
  </si>
  <si>
    <t>10. DOANH THU VẬN TẢI, KHO BÃI VÀ DỊCH VỤ HỖ TRỢ VẬN TẢI</t>
  </si>
  <si>
    <t xml:space="preserve">11. CHỈ SỐ GIÁ TIÊU DÙNG, CHỈ SỐ GIÁ VÀNG, CHỈ SỐ GIÁ ĐÔ LA MỸ </t>
  </si>
  <si>
    <t>Tháng 12 năm 2022</t>
  </si>
  <si>
    <t>STT</t>
  </si>
  <si>
    <t>Chỉ tiêu</t>
  </si>
  <si>
    <t>I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</si>
  <si>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</si>
  <si>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</si>
  <si>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</si>
  <si>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</si>
  <si>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</si>
  <si>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</si>
  <si>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</si>
  <si>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</si>
  <si>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</si>
  <si>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</si>
  <si>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II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</si>
  <si>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</si>
  <si>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</si>
  <si>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</si>
  <si>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</si>
  <si>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</si>
  <si>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</si>
  <si>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</si>
  <si>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</si>
  <si>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</si>
  <si>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III</t>
  </si>
  <si>
    <t>Nợ xấu</t>
  </si>
  <si>
    <t>Tỷ lệ nợ xấu (%)</t>
  </si>
  <si>
    <t>Tỷ đồng, %</t>
  </si>
  <si>
    <t>Ghi chú: Số liệu được tính tại thời điểm cuối tháng.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</si>
  <si>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</si>
  <si>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</si>
  <si>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</si>
  <si>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</si>
  <si>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</si>
  <si>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</si>
  <si>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</si>
  <si>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</si>
  <si>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</si>
  <si>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</si>
  <si>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</si>
  <si>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</si>
  <si>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</si>
  <si>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</si>
  <si>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</si>
  <si>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Hàng điện tử và linh kiện điện tử</t>
  </si>
  <si>
    <t>16. HOẠT ĐỘNG NGÂN HÀNG</t>
  </si>
  <si>
    <t>17. TRẬT TỰ, AN TOÀN XÃ HỘI</t>
  </si>
  <si>
    <t>Thực hiện tại thời điểm 31/12/2022</t>
  </si>
  <si>
    <t>II. Chăn nuôi (ước tính đến 31/10/2023)</t>
  </si>
  <si>
    <t>III. Lâm nghiệp (Ước tính đến 31/10/2023)</t>
  </si>
  <si>
    <t>III. Tổng sản lượng thủy sản (ước tính đến 31/10/2023)</t>
  </si>
  <si>
    <t>Tháng 10
năm 2023
so với
cùng kỳ
năm trước</t>
  </si>
  <si>
    <t>Chỉ số luỹ kế đến cuối tháng 10 năm 2023 so với cùng kỳ năm trước</t>
  </si>
  <si>
    <t>Thực hiện tháng 9
năm 2023
so với
cùng kỳ
năm trước</t>
  </si>
  <si>
    <t>Tháng 10
năm 2023
so với
tháng 9
năm 2023</t>
  </si>
  <si>
    <t>Ước tính tháng 10
năm
2023</t>
  </si>
  <si>
    <t>Ước tính
10 tháng
năm
2023</t>
  </si>
  <si>
    <t>Tháng 10 năm 2023 so với
cùng kỳ năm trước (%)</t>
  </si>
  <si>
    <t>10 tháng năm 2023 so với
cùng kỳ năm trước (%)</t>
  </si>
  <si>
    <t>Thực hiện tháng 9
năm
2023</t>
  </si>
  <si>
    <t>Ước tính 
tháng 10
năm
2023</t>
  </si>
  <si>
    <t>Ước tính 
10 tháng
năm
2023</t>
  </si>
  <si>
    <t>Tháng 10 năm 2023 so với cùng kỳ
năm trước</t>
  </si>
  <si>
    <t>10 tháng đầu năm 2023 so với kế hoạch năm 2023 (%)</t>
  </si>
  <si>
    <t>10 tháng năm 2023 so với cùng kỳ
năm trước</t>
  </si>
  <si>
    <t>Thực hiện
tháng 9
năm
2023</t>
  </si>
  <si>
    <t>5. THU HÚT ĐẦU TƯ TRỰC TIẾP ĐƯỢC CẤP PHÉP ĐẾN NGÀY 15/10/2023</t>
  </si>
  <si>
    <t>Số liệu thu hút đầu tư trực tiếp lấy từ nguồn số liệu Sở Kế hoạch và Đầu tư tỉnh Vĩnh Phúc đến ngày 15/10/2023.</t>
  </si>
  <si>
    <t>6. TÌNH HÌNH ĐĂNG KÝ DOANH NGHIỆP ĐẾN NGÀY 15/10/2023</t>
  </si>
  <si>
    <t xml:space="preserve">Đến 15/10/2023 </t>
  </si>
  <si>
    <t>Đến 15/10/2023 so với cùng kỳ năm trước (%)</t>
  </si>
  <si>
    <t>Số liệu tình hình đăng ký doanh nghiệp lấy từ nguồn số liệu Sở Kế hoạch và Đầu tư tỉnh Vĩnh Phúc đến ngày 15/10/2023.</t>
  </si>
  <si>
    <t>Tháng 10</t>
  </si>
  <si>
    <t>10 tháng</t>
  </si>
  <si>
    <t>tháng 10</t>
  </si>
  <si>
    <t>tháng 9</t>
  </si>
  <si>
    <t>Tháng 10 năm 2023 so với</t>
  </si>
  <si>
    <t>Tháng 10 năm 2022</t>
  </si>
  <si>
    <t>Tháng 9 năm 2023</t>
  </si>
  <si>
    <t>12. NHẬP KHẨU HÀNG HÓA ĐẾN NGÀY 15/10/2023</t>
  </si>
  <si>
    <t>Đến 15/10/2023</t>
  </si>
  <si>
    <t>Đến 15/10/2022</t>
  </si>
  <si>
    <t>Đến 15/10/2023 so với cùng kỳ năm trước</t>
  </si>
  <si>
    <t>Số liệu nhập khẩu hàng hóa lấy từ nguồn số liệu của Chi cục Hải quan Vĩnh Phúc, tính đến ngày 15/10/2023.</t>
  </si>
  <si>
    <t>13. XUẤT KHẨU HÀNG HÓA ĐẾN NGÀY 15/10/2023</t>
  </si>
  <si>
    <t>Số liệu xuất khẩu hàng hóa lấy từ nguồn số liệu của Chi cục Hải quan Vĩnh Phúc, tính đến ngày 15/10/2023.</t>
  </si>
  <si>
    <t>14. THU NGÂN SÁCH NHÀ NƯỚC TRÊN ĐỊA BÀN ĐẾN NGÀY 15/10/2023</t>
  </si>
  <si>
    <t>Số liệu thu, chi ngân sách lấy từ nguồn số liệu của Kho bạc nhà nước tỉnh Vĩnh Phúc, tính đến ngày 15/10/2023.</t>
  </si>
  <si>
    <t>15. CHI NGÂN SÁCH NHÀ NƯỚC TRÊN ĐỊA BÀN ĐẾN NGÀY 15/10/2023</t>
  </si>
  <si>
    <t>Ước tính tháng 10 năm 2023</t>
  </si>
  <si>
    <t>Ước tính tháng 10 năm 2023 so với cuối năm 2022</t>
  </si>
  <si>
    <t>Thực hiện tháng 9 năm 2023</t>
  </si>
  <si>
    <t>Sơ bộ tháng 10 năm 2023</t>
  </si>
  <si>
    <t>Cộng dồn 
10 tháng
đầu năm 2023</t>
  </si>
  <si>
    <t>Tăng giảm tháng 10 năm 2023</t>
  </si>
  <si>
    <t>Tăng giảm lũy kế 10 tháng đầu năm 2023 so với cùng kỳ năm trước</t>
  </si>
  <si>
    <t>So với tháng 10 năm 2022</t>
  </si>
  <si>
    <t xml:space="preserve"> I. Tiến độ gieo trồng vụ Đông năm 2023-2024 (đến ngày 15/10/2023)</t>
  </si>
  <si>
    <t>So với tháng 9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</si>
</sst>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  <numFmt numFmtId="203" formatCode="#,##0.000_);\(#,##0.000\)"/>
  </numFmts>
  <fonts count="11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34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31" fillId="0" borderId="0" xfId="2325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0" fontId="99" fillId="0" borderId="0" xfId="2663" applyFont="1" applyAlignment="1">
      <alignment horizontal="center" vertical="center" wrapText="1"/>
    </xf>
    <xf numFmtId="0" fontId="69" fillId="0" borderId="0" xfId="2663" applyFont="1"/>
    <xf numFmtId="0" fontId="69" fillId="0" borderId="0" xfId="2663" applyFont="1" applyAlignment="1">
      <alignment horizontal="center" vertical="center" wrapText="1"/>
    </xf>
    <xf numFmtId="0" fontId="90" fillId="0" borderId="0" xfId="2663" applyFont="1"/>
    <xf numFmtId="0" fontId="90" fillId="0" borderId="0" xfId="2663" applyFont="1" applyAlignment="1">
      <alignment horizontal="right" wrapText="1"/>
    </xf>
    <xf numFmtId="2" fontId="90" fillId="0" borderId="0" xfId="2663" applyNumberFormat="1" applyFont="1" applyAlignment="1">
      <alignment horizontal="right" wrapText="1"/>
    </xf>
    <xf numFmtId="2" fontId="90" fillId="0" borderId="0" xfId="2663" applyNumberFormat="1" applyFont="1"/>
    <xf numFmtId="2" fontId="69" fillId="0" borderId="0" xfId="2663" applyNumberFormat="1" applyFont="1"/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11" fillId="0" borderId="0" xfId="4274" applyNumberFormat="1" applyFont="1" applyAlignment="1">
      <alignment horizontal="right" vertical="center"/>
    </xf>
    <xf numFmtId="4" fontId="103" fillId="0" borderId="0" xfId="0" applyNumberFormat="1" applyFont="1"/>
    <xf numFmtId="0" fontId="106" fillId="0" borderId="1" xfId="0" applyFont="1" applyBorder="1" applyAlignment="1">
      <alignment horizontal="center" vertical="center" wrapText="1"/>
    </xf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0" fillId="0" borderId="0" xfId="4274" applyFont="1" applyFill="1" applyAlignment="1">
      <alignment horizontal="right" indent="2"/>
    </xf>
    <xf numFmtId="0" fontId="69" fillId="0" borderId="16" xfId="2676" applyFont="1" applyBorder="1" applyAlignment="1">
      <alignment horizontal="center" vertical="center" wrapText="1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2" fontId="69" fillId="0" borderId="0" xfId="0" quotePrefix="1" applyNumberFormat="1" applyFont="1" applyAlignment="1">
      <alignment horizontal="left" vertical="center" wrapText="1"/>
    </xf>
    <xf numFmtId="4" fontId="31" fillId="0" borderId="0" xfId="2676" applyNumberFormat="1" applyFont="1"/>
    <xf numFmtId="164" fontId="31" fillId="0" borderId="0" xfId="2676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93" fillId="0" borderId="0" xfId="2409" applyFont="1" applyAlignment="1">
      <alignment vertical="center" wrapText="1"/>
    </xf>
    <xf numFmtId="0" fontId="69" fillId="0" borderId="0" xfId="2409" quotePrefix="1" applyFont="1" applyAlignment="1">
      <alignment horizontal="left" vertical="center"/>
    </xf>
    <xf numFmtId="4" fontId="69" fillId="0" borderId="0" xfId="2409" applyNumberFormat="1" applyFont="1" applyAlignment="1">
      <alignment vertical="center"/>
    </xf>
    <xf numFmtId="4" fontId="69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/>
    </xf>
    <xf numFmtId="4" fontId="90" fillId="0" borderId="0" xfId="2409" applyNumberFormat="1" applyFont="1" applyAlignment="1">
      <alignment vertical="center"/>
    </xf>
    <xf numFmtId="4" fontId="90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horizontal="right" vertical="center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43" fontId="90" fillId="0" borderId="0" xfId="2409" applyNumberFormat="1" applyFont="1" applyAlignment="1">
      <alignment horizontal="center" vertical="center"/>
    </xf>
    <xf numFmtId="199" fontId="90" fillId="0" borderId="0" xfId="4274" applyNumberFormat="1" applyFont="1" applyFill="1" applyAlignment="1">
      <alignment vertical="center"/>
    </xf>
    <xf numFmtId="43" fontId="69" fillId="0" borderId="0" xfId="2409" applyNumberFormat="1" applyFont="1"/>
    <xf numFmtId="4" fontId="91" fillId="0" borderId="0" xfId="2663" applyNumberFormat="1" applyFont="1" applyAlignment="1">
      <alignment horizontal="center" vertical="center" wrapText="1"/>
    </xf>
    <xf numFmtId="4" fontId="90" fillId="0" borderId="0" xfId="2663" applyNumberFormat="1" applyFont="1" applyAlignment="1">
      <alignment horizontal="right" wrapText="1"/>
    </xf>
    <xf numFmtId="43" fontId="103" fillId="0" borderId="0" xfId="4275" applyNumberFormat="1" applyFont="1" applyAlignment="1">
      <alignment horizontal="right"/>
    </xf>
    <xf numFmtId="4" fontId="31" fillId="0" borderId="0" xfId="2664" applyNumberFormat="1" applyFont="1"/>
    <xf numFmtId="4" fontId="69" fillId="0" borderId="0" xfId="2409" applyNumberFormat="1" applyFont="1" applyAlignment="1">
      <alignment horizontal="right" vertical="center"/>
    </xf>
    <xf numFmtId="43" fontId="69" fillId="0" borderId="0" xfId="4274" applyFont="1" applyBorder="1" applyAlignment="1">
      <alignment horizontal="center"/>
    </xf>
    <xf numFmtId="0" fontId="115" fillId="0" borderId="0" xfId="0" applyFont="1"/>
    <xf numFmtId="0" fontId="116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03" fillId="0" borderId="2" xfId="0" applyFont="1" applyBorder="1" applyAlignment="1">
      <alignment horizontal="center" vertical="center" wrapText="1"/>
    </xf>
    <xf numFmtId="0" fontId="117" fillId="0" borderId="0" xfId="0" applyFont="1" applyAlignment="1">
      <alignment horizontal="center"/>
    </xf>
    <xf numFmtId="0" fontId="117" fillId="0" borderId="0" xfId="0" applyFont="1"/>
    <xf numFmtId="0" fontId="103" fillId="0" borderId="0" xfId="0" quotePrefix="1" applyFont="1"/>
    <xf numFmtId="0" fontId="94" fillId="0" borderId="0" xfId="0" quotePrefix="1" applyFont="1"/>
    <xf numFmtId="0" fontId="108" fillId="0" borderId="0" xfId="0" applyFont="1" applyAlignment="1">
      <alignment horizontal="left"/>
    </xf>
    <xf numFmtId="3" fontId="94" fillId="0" borderId="16" xfId="0" applyNumberFormat="1" applyFont="1" applyBorder="1" applyAlignment="1">
      <alignment horizontal="center"/>
    </xf>
    <xf numFmtId="3" fontId="117" fillId="0" borderId="0" xfId="0" applyNumberFormat="1" applyFont="1" applyAlignment="1">
      <alignment horizontal="center"/>
    </xf>
    <xf numFmtId="3" fontId="103" fillId="0" borderId="0" xfId="0" applyNumberFormat="1" applyFont="1" applyAlignment="1">
      <alignment horizontal="center"/>
    </xf>
    <xf numFmtId="3" fontId="103" fillId="0" borderId="0" xfId="0" quotePrefix="1" applyNumberFormat="1" applyFont="1" applyAlignment="1">
      <alignment horizontal="center"/>
    </xf>
    <xf numFmtId="3" fontId="94" fillId="0" borderId="0" xfId="0" applyNumberFormat="1" applyFont="1" applyAlignment="1">
      <alignment horizontal="center"/>
    </xf>
    <xf numFmtId="3" fontId="94" fillId="0" borderId="0" xfId="0" quotePrefix="1" applyNumberFormat="1" applyFont="1" applyAlignment="1">
      <alignment horizontal="center"/>
    </xf>
    <xf numFmtId="0" fontId="103" fillId="0" borderId="16" xfId="0" applyFont="1" applyBorder="1" applyAlignment="1">
      <alignment horizontal="center" vertical="center"/>
    </xf>
    <xf numFmtId="4" fontId="103" fillId="0" borderId="0" xfId="0" applyNumberFormat="1" applyFont="1" applyAlignment="1">
      <alignment horizontal="center"/>
    </xf>
    <xf numFmtId="200" fontId="103" fillId="0" borderId="0" xfId="4275" applyNumberFormat="1" applyFont="1" applyAlignment="1">
      <alignment horizontal="right"/>
    </xf>
    <xf numFmtId="0" fontId="103" fillId="0" borderId="0" xfId="0" applyFont="1" applyAlignment="1">
      <alignment horizontal="center" wrapText="1"/>
    </xf>
    <xf numFmtId="0" fontId="117" fillId="0" borderId="0" xfId="0" applyFont="1" applyAlignment="1">
      <alignment horizontal="right"/>
    </xf>
    <xf numFmtId="0" fontId="94" fillId="0" borderId="16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4" fillId="0" borderId="0" xfId="0" applyFont="1" applyAlignment="1">
      <alignment wrapText="1"/>
    </xf>
    <xf numFmtId="43" fontId="94" fillId="0" borderId="0" xfId="4274" applyFont="1" applyBorder="1"/>
    <xf numFmtId="43" fontId="103" fillId="0" borderId="0" xfId="4274" applyFont="1" applyBorder="1"/>
    <xf numFmtId="200" fontId="103" fillId="0" borderId="0" xfId="4274" applyNumberFormat="1" applyFont="1" applyBorder="1"/>
    <xf numFmtId="0" fontId="103" fillId="0" borderId="0" xfId="0" applyFont="1" applyAlignment="1">
      <alignment wrapText="1"/>
    </xf>
    <xf numFmtId="0" fontId="114" fillId="0" borderId="0" xfId="0" applyFont="1" applyAlignment="1">
      <alignment vertical="center"/>
    </xf>
    <xf numFmtId="0" fontId="103" fillId="0" borderId="16" xfId="0" applyFont="1" applyBorder="1" applyAlignment="1">
      <alignment horizontal="center" vertical="center" wrapText="1"/>
    </xf>
    <xf numFmtId="4" fontId="94" fillId="0" borderId="16" xfId="0" applyNumberFormat="1" applyFont="1" applyBorder="1" applyAlignment="1">
      <alignment horizontal="center"/>
    </xf>
    <xf numFmtId="4" fontId="117" fillId="0" borderId="0" xfId="0" applyNumberFormat="1" applyFont="1" applyAlignment="1">
      <alignment horizontal="center"/>
    </xf>
    <xf numFmtId="4" fontId="103" fillId="0" borderId="0" xfId="0" quotePrefix="1" applyNumberFormat="1" applyFont="1" applyAlignment="1">
      <alignment horizontal="center"/>
    </xf>
    <xf numFmtId="4" fontId="94" fillId="0" borderId="0" xfId="0" quotePrefix="1" applyNumberFormat="1" applyFont="1" applyAlignment="1">
      <alignment horizontal="center"/>
    </xf>
    <xf numFmtId="4" fontId="94" fillId="0" borderId="0" xfId="0" applyNumberFormat="1" applyFont="1" applyAlignment="1">
      <alignment horizontal="center"/>
    </xf>
    <xf numFmtId="4" fontId="115" fillId="0" borderId="0" xfId="0" applyNumberFormat="1" applyFont="1"/>
    <xf numFmtId="3" fontId="95" fillId="0" borderId="0" xfId="4274" applyNumberFormat="1" applyFont="1" applyBorder="1"/>
    <xf numFmtId="200" fontId="95" fillId="0" borderId="0" xfId="4274" applyNumberFormat="1" applyFont="1"/>
    <xf numFmtId="203" fontId="95" fillId="0" borderId="0" xfId="0" applyNumberFormat="1" applyFont="1"/>
    <xf numFmtId="2" fontId="115" fillId="0" borderId="0" xfId="0" applyNumberFormat="1" applyFont="1"/>
    <xf numFmtId="3" fontId="115" fillId="0" borderId="0" xfId="0" applyNumberFormat="1" applyFont="1"/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118" fillId="0" borderId="0" xfId="0" applyFont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16" fillId="0" borderId="0" xfId="0" applyFont="1" applyAlignment="1">
      <alignment horizontal="center"/>
    </xf>
    <xf numFmtId="0" fontId="115" fillId="0" borderId="1" xfId="0" applyFont="1" applyBorder="1" applyAlignment="1">
      <alignment horizontal="right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9A100000}"/>
    <cellStyle name="Total 2" xfId="2629" xr:uid="{00000000-0005-0000-0000-00009B100000}"/>
    <cellStyle name="Total 3" xfId="2630" xr:uid="{00000000-0005-0000-0000-00009C100000}"/>
    <cellStyle name="Total 4" xfId="2631" xr:uid="{00000000-0005-0000-0000-00009D100000}"/>
    <cellStyle name="Total 5" xfId="2632" xr:uid="{00000000-0005-0000-0000-00009E100000}"/>
    <cellStyle name="Total 6" xfId="2633" xr:uid="{00000000-0005-0000-0000-00009F100000}"/>
    <cellStyle name="Total 7" xfId="2634" xr:uid="{00000000-0005-0000-0000-0000A0100000}"/>
    <cellStyle name="Total 8" xfId="2635" xr:uid="{00000000-0005-0000-0000-0000A1100000}"/>
    <cellStyle name="Total 9" xfId="2636" xr:uid="{00000000-0005-0000-0000-0000A2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5"/>
  <sheetViews>
    <sheetView topLeftCell="A25" zoomScalePageLayoutView="90" workbookViewId="0">
      <selection activeCell="E38" sqref="E38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86" t="s">
        <v>242</v>
      </c>
      <c r="B1" s="386"/>
      <c r="C1" s="386"/>
      <c r="D1" s="386"/>
      <c r="E1" s="386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62"/>
      <c r="D3" s="7"/>
      <c r="E3" s="8"/>
    </row>
    <row r="4" spans="1:7" ht="18" customHeight="1">
      <c r="A4" s="42"/>
      <c r="B4" s="163" t="s">
        <v>167</v>
      </c>
      <c r="C4" s="163" t="s">
        <v>168</v>
      </c>
      <c r="D4" s="163" t="s">
        <v>169</v>
      </c>
      <c r="E4" s="163" t="s">
        <v>170</v>
      </c>
    </row>
    <row r="5" spans="1:7" ht="31.5">
      <c r="A5" s="7"/>
      <c r="B5" s="164" t="s">
        <v>171</v>
      </c>
      <c r="C5" s="164" t="s">
        <v>172</v>
      </c>
      <c r="D5" s="164" t="s">
        <v>173</v>
      </c>
      <c r="E5" s="165" t="s">
        <v>174</v>
      </c>
    </row>
    <row r="6" spans="1:7" ht="7.5" customHeight="1">
      <c r="A6" s="7"/>
      <c r="B6" s="7"/>
      <c r="C6" s="7"/>
      <c r="D6" s="7"/>
      <c r="E6" s="166"/>
    </row>
    <row r="7" spans="1:7" s="171" customFormat="1" ht="33" customHeight="1">
      <c r="A7" s="167" t="s">
        <v>382</v>
      </c>
      <c r="B7" s="168" t="s">
        <v>175</v>
      </c>
      <c r="C7" s="169">
        <f>SUM(C8:C13)</f>
        <v>11445.07</v>
      </c>
      <c r="D7" s="169">
        <f>SUM(D8:D13)</f>
        <v>11729.2</v>
      </c>
      <c r="E7" s="170">
        <f>D7/C7%</f>
        <v>102.48255362352525</v>
      </c>
      <c r="G7" s="318"/>
    </row>
    <row r="8" spans="1:7" ht="24.95" customHeight="1">
      <c r="A8" s="315" t="s">
        <v>273</v>
      </c>
      <c r="B8" s="172" t="s">
        <v>175</v>
      </c>
      <c r="C8" s="173">
        <v>4684.5200000000004</v>
      </c>
      <c r="D8" s="173">
        <v>4776.1000000000004</v>
      </c>
      <c r="E8" s="174">
        <f t="shared" ref="E8:E12" si="0">D8/C8%</f>
        <v>101.95494949322449</v>
      </c>
      <c r="G8" s="318"/>
    </row>
    <row r="9" spans="1:7" ht="24.95" customHeight="1">
      <c r="A9" s="315" t="s">
        <v>274</v>
      </c>
      <c r="B9" s="172" t="s">
        <v>175</v>
      </c>
      <c r="C9" s="173">
        <v>1000.74</v>
      </c>
      <c r="D9" s="173">
        <v>915.5</v>
      </c>
      <c r="E9" s="174">
        <f t="shared" si="0"/>
        <v>91.48230309570917</v>
      </c>
      <c r="G9" s="318"/>
    </row>
    <row r="10" spans="1:7" ht="24.95" customHeight="1">
      <c r="A10" s="315" t="s">
        <v>275</v>
      </c>
      <c r="B10" s="172" t="s">
        <v>175</v>
      </c>
      <c r="C10" s="173">
        <v>356.2</v>
      </c>
      <c r="D10" s="173">
        <v>315.5</v>
      </c>
      <c r="E10" s="174">
        <f t="shared" si="0"/>
        <v>88.573834924199886</v>
      </c>
      <c r="G10" s="318"/>
    </row>
    <row r="11" spans="1:7" ht="24.95" customHeight="1">
      <c r="A11" s="315" t="s">
        <v>276</v>
      </c>
      <c r="B11" s="172" t="s">
        <v>175</v>
      </c>
      <c r="C11" s="173">
        <v>144.72999999999999</v>
      </c>
      <c r="D11" s="173">
        <v>177.7</v>
      </c>
      <c r="E11" s="174">
        <f t="shared" si="0"/>
        <v>122.78034961652733</v>
      </c>
      <c r="G11" s="318"/>
    </row>
    <row r="12" spans="1:7" s="171" customFormat="1" ht="24.95" customHeight="1">
      <c r="A12" s="315" t="s">
        <v>277</v>
      </c>
      <c r="B12" s="172" t="s">
        <v>175</v>
      </c>
      <c r="C12" s="173">
        <v>3687.48</v>
      </c>
      <c r="D12" s="173">
        <v>3960.1000000000004</v>
      </c>
      <c r="E12" s="174">
        <f t="shared" si="0"/>
        <v>107.39312484406696</v>
      </c>
      <c r="G12" s="318"/>
    </row>
    <row r="13" spans="1:7" s="171" customFormat="1" ht="24.95" customHeight="1">
      <c r="A13" s="315" t="s">
        <v>278</v>
      </c>
      <c r="B13" s="172" t="s">
        <v>175</v>
      </c>
      <c r="C13" s="173">
        <v>1571.4</v>
      </c>
      <c r="D13" s="173">
        <v>1584.3</v>
      </c>
      <c r="E13" s="174">
        <f t="shared" ref="E13" si="1">D13/C13%</f>
        <v>100.8209240168003</v>
      </c>
      <c r="G13" s="318"/>
    </row>
    <row r="14" spans="1:7" ht="20.25" customHeight="1">
      <c r="A14" s="279" t="s">
        <v>333</v>
      </c>
      <c r="B14" s="176">
        <v>0</v>
      </c>
      <c r="C14" s="176"/>
      <c r="D14" s="176"/>
      <c r="E14" s="176">
        <v>0</v>
      </c>
      <c r="G14" s="318"/>
    </row>
    <row r="15" spans="1:7" ht="20.100000000000001" customHeight="1">
      <c r="A15" s="279" t="s">
        <v>264</v>
      </c>
      <c r="B15" s="337" t="s">
        <v>50</v>
      </c>
      <c r="C15" s="338">
        <f>C18+C21+C25+C28</f>
        <v>105613.43000000001</v>
      </c>
      <c r="D15" s="338">
        <f>D18+D21+D25+D28</f>
        <v>108701.5</v>
      </c>
      <c r="E15" s="170">
        <f>D15/C15%</f>
        <v>102.92393685159168</v>
      </c>
      <c r="F15" s="339"/>
      <c r="G15" s="318"/>
    </row>
    <row r="16" spans="1:7" ht="24.95" customHeight="1">
      <c r="A16" s="175" t="s">
        <v>265</v>
      </c>
      <c r="B16" s="177">
        <v>0</v>
      </c>
      <c r="C16" s="177"/>
      <c r="D16" s="177"/>
      <c r="E16" s="177">
        <v>0</v>
      </c>
      <c r="G16" s="318"/>
    </row>
    <row r="17" spans="1:9" ht="24.95" customHeight="1">
      <c r="A17" s="178" t="s">
        <v>176</v>
      </c>
      <c r="B17" s="179" t="s">
        <v>177</v>
      </c>
      <c r="C17" s="180">
        <v>16950</v>
      </c>
      <c r="D17" s="180">
        <v>16200</v>
      </c>
      <c r="E17" s="174">
        <f>D17/C17%</f>
        <v>95.575221238938056</v>
      </c>
      <c r="G17" s="318"/>
      <c r="H17" s="318"/>
      <c r="I17" s="174"/>
    </row>
    <row r="18" spans="1:9" ht="24.95" customHeight="1">
      <c r="A18" s="178" t="s">
        <v>178</v>
      </c>
      <c r="B18" s="179" t="s">
        <v>50</v>
      </c>
      <c r="C18" s="180">
        <v>1174.75</v>
      </c>
      <c r="D18" s="180">
        <v>1129.73</v>
      </c>
      <c r="E18" s="174">
        <f t="shared" ref="E18:E29" si="2">D18/C18%</f>
        <v>96.167695254309422</v>
      </c>
      <c r="G18" s="318"/>
    </row>
    <row r="19" spans="1:9" ht="24.95" customHeight="1">
      <c r="A19" s="175" t="s">
        <v>266</v>
      </c>
      <c r="B19" s="177">
        <v>0</v>
      </c>
      <c r="C19" s="177"/>
      <c r="D19" s="177"/>
      <c r="E19" s="177">
        <v>0</v>
      </c>
      <c r="G19" s="318"/>
    </row>
    <row r="20" spans="1:9" ht="24.95" customHeight="1">
      <c r="A20" s="178" t="s">
        <v>179</v>
      </c>
      <c r="B20" s="179" t="s">
        <v>177</v>
      </c>
      <c r="C20" s="180">
        <v>96000</v>
      </c>
      <c r="D20" s="180">
        <v>92730</v>
      </c>
      <c r="E20" s="174">
        <f t="shared" si="2"/>
        <v>96.59375</v>
      </c>
      <c r="G20" s="318"/>
    </row>
    <row r="21" spans="1:9" ht="24.95" customHeight="1">
      <c r="A21" s="178" t="s">
        <v>178</v>
      </c>
      <c r="B21" s="179" t="s">
        <v>50</v>
      </c>
      <c r="C21" s="180">
        <v>4693.8599999999997</v>
      </c>
      <c r="D21" s="180">
        <v>4545.1899999999996</v>
      </c>
      <c r="E21" s="174">
        <f t="shared" si="2"/>
        <v>96.832670765638525</v>
      </c>
      <c r="G21" s="318"/>
    </row>
    <row r="22" spans="1:9" ht="24.95" customHeight="1">
      <c r="A22" s="178" t="s">
        <v>180</v>
      </c>
      <c r="B22" s="179" t="s">
        <v>50</v>
      </c>
      <c r="C22" s="180">
        <v>45800</v>
      </c>
      <c r="D22" s="180">
        <v>49400</v>
      </c>
      <c r="E22" s="174">
        <f t="shared" si="2"/>
        <v>107.86026200873363</v>
      </c>
      <c r="G22" s="318"/>
    </row>
    <row r="23" spans="1:9" ht="24.95" customHeight="1">
      <c r="A23" s="175" t="s">
        <v>267</v>
      </c>
      <c r="B23" s="177">
        <v>0</v>
      </c>
      <c r="C23" s="177"/>
      <c r="D23" s="177"/>
      <c r="E23" s="177">
        <v>0</v>
      </c>
      <c r="G23" s="318"/>
    </row>
    <row r="24" spans="1:9" ht="24.95" customHeight="1">
      <c r="A24" s="178" t="s">
        <v>179</v>
      </c>
      <c r="B24" s="179" t="s">
        <v>177</v>
      </c>
      <c r="C24" s="180">
        <v>490000</v>
      </c>
      <c r="D24" s="180">
        <v>492300</v>
      </c>
      <c r="E24" s="174">
        <f t="shared" si="2"/>
        <v>100.46938775510205</v>
      </c>
      <c r="G24" s="318"/>
    </row>
    <row r="25" spans="1:9" ht="24.95" customHeight="1">
      <c r="A25" s="178" t="s">
        <v>178</v>
      </c>
      <c r="B25" s="179" t="s">
        <v>50</v>
      </c>
      <c r="C25" s="180">
        <v>67019.290000000008</v>
      </c>
      <c r="D25" s="180">
        <v>69123.199999999997</v>
      </c>
      <c r="E25" s="174">
        <f>D25/C25%</f>
        <v>103.13926035325051</v>
      </c>
      <c r="G25" s="318"/>
    </row>
    <row r="26" spans="1:9" ht="24.95" customHeight="1">
      <c r="A26" s="175" t="s">
        <v>268</v>
      </c>
      <c r="B26" s="177">
        <v>0</v>
      </c>
      <c r="C26" s="177"/>
      <c r="D26" s="177"/>
      <c r="E26" s="177">
        <v>0</v>
      </c>
      <c r="G26" s="318"/>
    </row>
    <row r="27" spans="1:9" ht="31.5">
      <c r="A27" s="181" t="s">
        <v>176</v>
      </c>
      <c r="B27" s="182" t="s">
        <v>181</v>
      </c>
      <c r="C27" s="180">
        <v>12235</v>
      </c>
      <c r="D27" s="180">
        <v>11940</v>
      </c>
      <c r="E27" s="174">
        <f>D27/C27%</f>
        <v>97.588884348181452</v>
      </c>
      <c r="G27" s="318"/>
    </row>
    <row r="28" spans="1:9" ht="31.5" customHeight="1">
      <c r="A28" s="184" t="s">
        <v>182</v>
      </c>
      <c r="B28" s="182" t="s">
        <v>50</v>
      </c>
      <c r="C28" s="185">
        <v>32725.53</v>
      </c>
      <c r="D28" s="185">
        <v>33903.379999999997</v>
      </c>
      <c r="E28" s="174">
        <f t="shared" si="2"/>
        <v>103.59917776732722</v>
      </c>
      <c r="G28" s="318"/>
    </row>
    <row r="29" spans="1:9" ht="31.5">
      <c r="A29" s="181" t="s">
        <v>183</v>
      </c>
      <c r="B29" s="182" t="s">
        <v>184</v>
      </c>
      <c r="C29" s="180">
        <v>557526.07000000007</v>
      </c>
      <c r="D29" s="180">
        <v>613185.89</v>
      </c>
      <c r="E29" s="174">
        <f t="shared" si="2"/>
        <v>109.98335737017642</v>
      </c>
      <c r="G29" s="318"/>
    </row>
    <row r="30" spans="1:9" s="171" customFormat="1" ht="30" customHeight="1">
      <c r="A30" s="175" t="s">
        <v>269</v>
      </c>
      <c r="B30" s="335"/>
      <c r="C30" s="336"/>
      <c r="D30" s="336"/>
      <c r="E30" s="170"/>
      <c r="F30" s="318"/>
      <c r="G30" s="318"/>
    </row>
    <row r="31" spans="1:9" s="183" customFormat="1" ht="31.5">
      <c r="A31" s="181" t="s">
        <v>176</v>
      </c>
      <c r="B31" s="182" t="s">
        <v>181</v>
      </c>
      <c r="C31" s="180">
        <v>10760</v>
      </c>
      <c r="D31" s="180">
        <v>10535</v>
      </c>
      <c r="E31" s="174">
        <f t="shared" ref="E31:E33" si="3">D31/C31%</f>
        <v>97.908921933085509</v>
      </c>
      <c r="F31" s="318"/>
      <c r="G31" s="318"/>
    </row>
    <row r="32" spans="1:9" ht="30.75" customHeight="1">
      <c r="A32" s="184" t="s">
        <v>262</v>
      </c>
      <c r="B32" s="182" t="s">
        <v>50</v>
      </c>
      <c r="C32" s="185">
        <v>29871.02</v>
      </c>
      <c r="D32" s="185">
        <v>30984.68</v>
      </c>
      <c r="E32" s="174">
        <f t="shared" si="3"/>
        <v>103.72822889877882</v>
      </c>
      <c r="F32" s="318"/>
      <c r="G32" s="318"/>
    </row>
    <row r="33" spans="1:7" ht="31.5">
      <c r="A33" s="181" t="s">
        <v>263</v>
      </c>
      <c r="B33" s="182" t="s">
        <v>184</v>
      </c>
      <c r="C33" s="185">
        <v>441120.07</v>
      </c>
      <c r="D33" s="185">
        <v>489606.27999999997</v>
      </c>
      <c r="E33" s="174">
        <f t="shared" si="3"/>
        <v>110.99161278243358</v>
      </c>
      <c r="F33" s="318"/>
      <c r="G33" s="318"/>
    </row>
    <row r="34" spans="1:7" ht="31.5">
      <c r="A34" s="320" t="s">
        <v>334</v>
      </c>
      <c r="B34" s="182"/>
      <c r="C34" s="185"/>
      <c r="D34" s="185"/>
      <c r="E34" s="174"/>
      <c r="G34" s="318"/>
    </row>
    <row r="35" spans="1:7" ht="24.95" customHeight="1">
      <c r="A35" s="321" t="s">
        <v>250</v>
      </c>
      <c r="B35" s="182" t="s">
        <v>175</v>
      </c>
      <c r="C35" s="322">
        <v>700.60000000000014</v>
      </c>
      <c r="D35" s="322">
        <v>700</v>
      </c>
      <c r="E35" s="323">
        <f t="shared" ref="E35:E46" si="4">D35/C35%</f>
        <v>99.91435912075363</v>
      </c>
      <c r="G35" s="318"/>
    </row>
    <row r="36" spans="1:7" ht="24.95" customHeight="1">
      <c r="A36" s="321" t="s">
        <v>251</v>
      </c>
      <c r="B36" s="182" t="s">
        <v>252</v>
      </c>
      <c r="C36" s="324">
        <v>38205.1</v>
      </c>
      <c r="D36" s="324">
        <v>39296.300000000003</v>
      </c>
      <c r="E36" s="323">
        <f t="shared" si="4"/>
        <v>102.85616318240236</v>
      </c>
      <c r="G36" s="318"/>
    </row>
    <row r="37" spans="1:7" ht="24.95" customHeight="1">
      <c r="A37" s="321" t="s">
        <v>253</v>
      </c>
      <c r="B37" s="182" t="s">
        <v>254</v>
      </c>
      <c r="C37" s="324">
        <v>40487</v>
      </c>
      <c r="D37" s="324">
        <v>40597.300000000003</v>
      </c>
      <c r="E37" s="323">
        <f t="shared" si="4"/>
        <v>100.27243312668264</v>
      </c>
      <c r="G37" s="318"/>
    </row>
    <row r="38" spans="1:7" ht="31.5">
      <c r="A38" s="279" t="s">
        <v>335</v>
      </c>
      <c r="B38" s="325" t="s">
        <v>50</v>
      </c>
      <c r="C38" s="326">
        <f>C39+C43</f>
        <v>19576.990000000005</v>
      </c>
      <c r="D38" s="326">
        <f>D39+D43</f>
        <v>20221.55</v>
      </c>
      <c r="E38" s="327">
        <f t="shared" si="4"/>
        <v>103.29243668204353</v>
      </c>
      <c r="G38" s="318"/>
    </row>
    <row r="39" spans="1:7" ht="24.95" customHeight="1">
      <c r="A39" s="175" t="s">
        <v>255</v>
      </c>
      <c r="B39" s="325" t="s">
        <v>2</v>
      </c>
      <c r="C39" s="326">
        <v>1559.81</v>
      </c>
      <c r="D39" s="326">
        <v>1577.6000000000001</v>
      </c>
      <c r="E39" s="170">
        <f t="shared" si="4"/>
        <v>101.14052352530118</v>
      </c>
      <c r="G39" s="318"/>
    </row>
    <row r="40" spans="1:7" ht="24.95" customHeight="1">
      <c r="A40" s="321" t="s">
        <v>256</v>
      </c>
      <c r="B40" s="325" t="s">
        <v>2</v>
      </c>
      <c r="C40" s="322">
        <v>479.61</v>
      </c>
      <c r="D40" s="322">
        <v>491.15000000000003</v>
      </c>
      <c r="E40" s="174">
        <f t="shared" si="4"/>
        <v>102.40612164049958</v>
      </c>
      <c r="G40" s="318"/>
    </row>
    <row r="41" spans="1:7" ht="24.95" customHeight="1">
      <c r="A41" s="321" t="s">
        <v>257</v>
      </c>
      <c r="B41" s="325" t="s">
        <v>2</v>
      </c>
      <c r="C41" s="322">
        <v>50.699999999999996</v>
      </c>
      <c r="D41" s="322">
        <v>49.3</v>
      </c>
      <c r="E41" s="174">
        <f t="shared" si="4"/>
        <v>97.238658777120307</v>
      </c>
      <c r="G41" s="318"/>
    </row>
    <row r="42" spans="1:7" ht="24.95" customHeight="1">
      <c r="A42" s="321" t="s">
        <v>258</v>
      </c>
      <c r="B42" s="325" t="s">
        <v>2</v>
      </c>
      <c r="C42" s="322">
        <v>1029.5</v>
      </c>
      <c r="D42" s="322">
        <v>1037.1500000000001</v>
      </c>
      <c r="E42" s="174">
        <f t="shared" si="4"/>
        <v>100.74307916464304</v>
      </c>
      <c r="G42" s="318"/>
    </row>
    <row r="43" spans="1:7" ht="24.95" customHeight="1">
      <c r="A43" s="175" t="s">
        <v>259</v>
      </c>
      <c r="B43" s="325" t="s">
        <v>2</v>
      </c>
      <c r="C43" s="326">
        <v>18017.180000000004</v>
      </c>
      <c r="D43" s="326">
        <v>18643.95</v>
      </c>
      <c r="E43" s="170">
        <f t="shared" si="4"/>
        <v>103.47873529597859</v>
      </c>
      <c r="G43" s="318"/>
    </row>
    <row r="44" spans="1:7" ht="24.95" customHeight="1">
      <c r="A44" s="321" t="s">
        <v>256</v>
      </c>
      <c r="B44" s="325" t="s">
        <v>2</v>
      </c>
      <c r="C44" s="322">
        <v>17967.690000000002</v>
      </c>
      <c r="D44" s="322">
        <v>18588.7</v>
      </c>
      <c r="E44" s="174">
        <f t="shared" si="4"/>
        <v>103.45625954143242</v>
      </c>
      <c r="G44" s="318"/>
    </row>
    <row r="45" spans="1:7" ht="24.95" customHeight="1">
      <c r="A45" s="321" t="s">
        <v>257</v>
      </c>
      <c r="B45" s="325" t="s">
        <v>2</v>
      </c>
      <c r="C45" s="344">
        <v>0</v>
      </c>
      <c r="D45" s="344">
        <v>1.4</v>
      </c>
      <c r="E45" s="328" t="s">
        <v>243</v>
      </c>
      <c r="G45" s="318"/>
    </row>
    <row r="46" spans="1:7" ht="24.95" customHeight="1">
      <c r="A46" s="321" t="s">
        <v>258</v>
      </c>
      <c r="B46" s="325" t="s">
        <v>2</v>
      </c>
      <c r="C46" s="322">
        <v>49.489999999999995</v>
      </c>
      <c r="D46" s="322">
        <v>53.849999999999994</v>
      </c>
      <c r="E46" s="174">
        <f t="shared" si="4"/>
        <v>108.80986057789453</v>
      </c>
      <c r="G46" s="318"/>
    </row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</sheetData>
  <mergeCells count="1">
    <mergeCell ref="A1:E1"/>
  </mergeCells>
  <pageMargins left="1" right="0.51181102362204722" top="0.51181102362204722" bottom="0.51181102362204722" header="0.43307086614173229" footer="0.31496062992125984"/>
  <pageSetup paperSize="9" scale="99" firstPageNumber="1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R25"/>
  <sheetViews>
    <sheetView topLeftCell="A2" workbookViewId="0">
      <selection activeCell="A2" sqref="A2:F13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413" t="s">
        <v>283</v>
      </c>
      <c r="B1" s="413"/>
      <c r="C1" s="413"/>
      <c r="D1" s="413"/>
      <c r="E1" s="413"/>
      <c r="F1" s="413"/>
    </row>
    <row r="2" spans="1:18" ht="24.95" customHeight="1">
      <c r="A2" s="414" t="s">
        <v>113</v>
      </c>
      <c r="B2" s="414"/>
      <c r="C2" s="414"/>
      <c r="D2" s="414"/>
      <c r="E2" s="414"/>
      <c r="F2" s="414"/>
    </row>
    <row r="3" spans="1:18" s="35" customFormat="1" ht="32.1" customHeight="1">
      <c r="A3" s="411"/>
      <c r="B3" s="408" t="s">
        <v>350</v>
      </c>
      <c r="C3" s="408" t="s">
        <v>345</v>
      </c>
      <c r="D3" s="408" t="s">
        <v>346</v>
      </c>
      <c r="E3" s="408" t="s">
        <v>347</v>
      </c>
      <c r="F3" s="408" t="s">
        <v>349</v>
      </c>
    </row>
    <row r="4" spans="1:18" s="35" customFormat="1" ht="32.1" customHeight="1">
      <c r="A4" s="412"/>
      <c r="B4" s="409"/>
      <c r="C4" s="409"/>
      <c r="D4" s="409"/>
      <c r="E4" s="409"/>
      <c r="F4" s="409"/>
    </row>
    <row r="5" spans="1:18" ht="24.95" customHeight="1">
      <c r="A5" s="70" t="s">
        <v>1</v>
      </c>
      <c r="B5" s="80">
        <v>551023.99980053212</v>
      </c>
      <c r="C5" s="80">
        <v>572111.00096975244</v>
      </c>
      <c r="D5" s="80">
        <v>4992750.4673019191</v>
      </c>
      <c r="E5" s="139">
        <v>124.91779317665286</v>
      </c>
      <c r="F5" s="139">
        <v>118.46878589044589</v>
      </c>
      <c r="G5" s="39"/>
      <c r="I5" s="138"/>
      <c r="J5" s="138"/>
      <c r="K5" s="137"/>
      <c r="L5" s="138"/>
      <c r="M5" s="138"/>
      <c r="O5" s="138"/>
      <c r="P5" s="137"/>
    </row>
    <row r="6" spans="1:18" ht="24.95" customHeight="1">
      <c r="A6" s="149" t="s">
        <v>122</v>
      </c>
      <c r="B6" s="80"/>
      <c r="C6" s="80"/>
      <c r="D6" s="80"/>
      <c r="E6" s="139"/>
      <c r="F6" s="139"/>
      <c r="G6" s="39"/>
      <c r="I6" s="138"/>
      <c r="J6" s="138"/>
      <c r="K6" s="137"/>
      <c r="L6" s="138"/>
      <c r="M6" s="138"/>
      <c r="O6" s="138"/>
      <c r="P6" s="137"/>
    </row>
    <row r="7" spans="1:18" s="38" customFormat="1" ht="24.95" customHeight="1">
      <c r="A7" s="71" t="s">
        <v>89</v>
      </c>
      <c r="B7" s="62">
        <v>86851.60713553043</v>
      </c>
      <c r="C7" s="62">
        <v>87406.59421815761</v>
      </c>
      <c r="D7" s="62">
        <v>876859.91912215855</v>
      </c>
      <c r="E7" s="139">
        <v>105.73399650179651</v>
      </c>
      <c r="F7" s="139">
        <v>120.29813558069485</v>
      </c>
      <c r="I7" s="138"/>
      <c r="J7" s="138"/>
      <c r="K7" s="137"/>
      <c r="L7" s="136"/>
      <c r="M7" s="138"/>
      <c r="O7" s="138"/>
      <c r="P7" s="137"/>
    </row>
    <row r="8" spans="1:18" ht="24.95" customHeight="1">
      <c r="A8" s="72" t="s">
        <v>8</v>
      </c>
      <c r="B8" s="63">
        <v>86728.684055383579</v>
      </c>
      <c r="C8" s="63">
        <v>87306.842138618435</v>
      </c>
      <c r="D8" s="63">
        <v>875363.33038930828</v>
      </c>
      <c r="E8" s="140">
        <v>105.83353088826337</v>
      </c>
      <c r="F8" s="140">
        <v>120.31463752230698</v>
      </c>
      <c r="I8" s="138"/>
      <c r="J8" s="138"/>
      <c r="K8" s="137"/>
      <c r="L8" s="138"/>
      <c r="M8" s="138"/>
      <c r="O8" s="138"/>
      <c r="P8" s="137"/>
      <c r="R8" s="39"/>
    </row>
    <row r="9" spans="1:18" ht="24.95" customHeight="1">
      <c r="A9" s="72" t="s">
        <v>22</v>
      </c>
      <c r="B9" s="135">
        <v>122.92308014685312</v>
      </c>
      <c r="C9" s="135">
        <v>99.752079539171319</v>
      </c>
      <c r="D9" s="135">
        <v>1496.5887328501287</v>
      </c>
      <c r="E9" s="140">
        <v>57.995395080913561</v>
      </c>
      <c r="F9" s="140">
        <v>111.36410016222766</v>
      </c>
      <c r="I9" s="138"/>
      <c r="J9" s="138"/>
      <c r="K9" s="137"/>
      <c r="L9" s="138"/>
      <c r="M9" s="138"/>
      <c r="O9" s="138"/>
      <c r="P9" s="137"/>
    </row>
    <row r="10" spans="1:18" s="38" customFormat="1" ht="24.95" customHeight="1">
      <c r="A10" s="71" t="s">
        <v>90</v>
      </c>
      <c r="B10" s="62">
        <v>432018.25736075384</v>
      </c>
      <c r="C10" s="62">
        <v>451652.02121684531</v>
      </c>
      <c r="D10" s="62">
        <v>3829497.0972801195</v>
      </c>
      <c r="E10" s="139">
        <v>129.89614716977658</v>
      </c>
      <c r="F10" s="139">
        <v>118.57709022741281</v>
      </c>
      <c r="I10" s="138"/>
      <c r="J10" s="138"/>
      <c r="K10" s="137"/>
      <c r="L10" s="136"/>
      <c r="M10" s="138"/>
      <c r="O10" s="138"/>
      <c r="P10" s="137"/>
    </row>
    <row r="11" spans="1:18" ht="24.95" customHeight="1">
      <c r="A11" s="72" t="s">
        <v>8</v>
      </c>
      <c r="B11" s="63">
        <v>285713.50077193289</v>
      </c>
      <c r="C11" s="63">
        <v>300448.1552754431</v>
      </c>
      <c r="D11" s="63">
        <v>2519008.8640689035</v>
      </c>
      <c r="E11" s="140">
        <v>130.25077287170927</v>
      </c>
      <c r="F11" s="140">
        <v>112.45002644302409</v>
      </c>
      <c r="I11" s="138"/>
      <c r="J11" s="138"/>
      <c r="K11" s="137"/>
      <c r="L11" s="138"/>
      <c r="M11" s="138"/>
      <c r="O11" s="138"/>
      <c r="P11" s="137"/>
    </row>
    <row r="12" spans="1:18" ht="24.95" customHeight="1">
      <c r="A12" s="72" t="s">
        <v>22</v>
      </c>
      <c r="B12" s="63">
        <v>146304.75658882098</v>
      </c>
      <c r="C12" s="63">
        <v>151203.86594140221</v>
      </c>
      <c r="D12" s="63">
        <v>1310488.233211217</v>
      </c>
      <c r="E12" s="140">
        <v>129.19719152088396</v>
      </c>
      <c r="F12" s="140">
        <v>132.44906557090269</v>
      </c>
      <c r="I12" s="138"/>
      <c r="J12" s="138"/>
      <c r="K12" s="137"/>
      <c r="L12" s="138"/>
      <c r="M12" s="138"/>
      <c r="O12" s="138"/>
      <c r="P12" s="137"/>
    </row>
    <row r="13" spans="1:18" s="38" customFormat="1" ht="24.95" customHeight="1">
      <c r="A13" s="71" t="s">
        <v>91</v>
      </c>
      <c r="B13" s="62">
        <v>32154.135304247873</v>
      </c>
      <c r="C13" s="62">
        <v>33052.385534749585</v>
      </c>
      <c r="D13" s="62">
        <v>286393.45089963946</v>
      </c>
      <c r="E13" s="139">
        <v>119.66353814565525</v>
      </c>
      <c r="F13" s="139">
        <v>111.89261302365227</v>
      </c>
      <c r="I13" s="138"/>
      <c r="J13" s="138"/>
      <c r="K13" s="137"/>
      <c r="L13" s="136"/>
      <c r="M13" s="138"/>
      <c r="O13" s="138"/>
      <c r="P13" s="137"/>
    </row>
    <row r="14" spans="1:18" ht="24.95" customHeight="1">
      <c r="B14" s="73"/>
      <c r="C14" s="73"/>
    </row>
    <row r="15" spans="1:18" ht="20.100000000000001" customHeight="1"/>
    <row r="16" spans="1:18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s="13" customFormat="1" ht="20.100000000000001" customHeight="1"/>
    <row r="23" s="13" customFormat="1" ht="20.100000000000001" customHeight="1"/>
    <row r="24" s="13" customFormat="1" ht="20.100000000000001" customHeight="1"/>
    <row r="25" s="13" customFormat="1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K27"/>
  <sheetViews>
    <sheetView tabSelected="1" workbookViewId="0">
      <selection activeCell="J13" sqref="J13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8" width="8" style="15"/>
    <col min="9" max="9" width="3.5" style="15" customWidth="1"/>
    <col min="10" max="10" width="24" style="15" customWidth="1"/>
    <col min="11" max="16384" width="8" style="15"/>
  </cols>
  <sheetData>
    <row r="1" spans="1:11" ht="50.1" customHeight="1">
      <c r="A1" s="415" t="s">
        <v>284</v>
      </c>
      <c r="B1" s="415"/>
      <c r="C1" s="415"/>
      <c r="D1" s="415"/>
      <c r="E1" s="415"/>
      <c r="F1" s="415"/>
    </row>
    <row r="2" spans="1:11" ht="24.95" customHeight="1">
      <c r="A2" s="14"/>
      <c r="B2" s="16"/>
      <c r="C2" s="16"/>
      <c r="D2" s="16"/>
      <c r="E2" s="17"/>
      <c r="F2" s="113" t="s">
        <v>112</v>
      </c>
    </row>
    <row r="3" spans="1:11" ht="21" customHeight="1">
      <c r="A3" s="417"/>
      <c r="B3" s="416" t="s">
        <v>361</v>
      </c>
      <c r="C3" s="416"/>
      <c r="D3" s="416"/>
      <c r="E3" s="416"/>
      <c r="F3" s="419" t="s">
        <v>118</v>
      </c>
    </row>
    <row r="4" spans="1:11" ht="11.1" customHeight="1">
      <c r="A4" s="418"/>
      <c r="B4" s="422" t="s">
        <v>166</v>
      </c>
      <c r="C4" s="422" t="s">
        <v>362</v>
      </c>
      <c r="D4" s="422" t="s">
        <v>285</v>
      </c>
      <c r="E4" s="422" t="s">
        <v>363</v>
      </c>
      <c r="F4" s="420"/>
    </row>
    <row r="5" spans="1:11" ht="11.1" customHeight="1">
      <c r="A5" s="418"/>
      <c r="B5" s="423"/>
      <c r="C5" s="423"/>
      <c r="D5" s="423"/>
      <c r="E5" s="423"/>
      <c r="F5" s="420"/>
    </row>
    <row r="6" spans="1:11" ht="11.1" customHeight="1">
      <c r="A6" s="418"/>
      <c r="B6" s="423"/>
      <c r="C6" s="423"/>
      <c r="D6" s="423"/>
      <c r="E6" s="423"/>
      <c r="F6" s="420"/>
    </row>
    <row r="7" spans="1:11" ht="11.1" customHeight="1">
      <c r="A7" s="418"/>
      <c r="B7" s="424"/>
      <c r="C7" s="424"/>
      <c r="D7" s="424"/>
      <c r="E7" s="424"/>
      <c r="F7" s="421"/>
    </row>
    <row r="8" spans="1:11" ht="24.95" customHeight="1">
      <c r="A8" s="64" t="s">
        <v>3</v>
      </c>
      <c r="B8" s="98">
        <v>110.5458</v>
      </c>
      <c r="C8" s="98">
        <v>99.468299999999999</v>
      </c>
      <c r="D8" s="98">
        <v>99.816699999999997</v>
      </c>
      <c r="E8" s="98">
        <v>99.566400000000002</v>
      </c>
      <c r="F8" s="103">
        <v>102.6198</v>
      </c>
    </row>
    <row r="9" spans="1:11" ht="24.95" customHeight="1">
      <c r="A9" s="14" t="s">
        <v>97</v>
      </c>
      <c r="B9" s="100">
        <v>119.15130000000001</v>
      </c>
      <c r="C9" s="100">
        <v>101.69289999999999</v>
      </c>
      <c r="D9" s="100">
        <v>102.6688</v>
      </c>
      <c r="E9" s="100">
        <v>99.378900000000002</v>
      </c>
      <c r="F9" s="104">
        <v>104.5808</v>
      </c>
      <c r="J9" s="14"/>
      <c r="K9" s="100"/>
    </row>
    <row r="10" spans="1:11" ht="24.95" customHeight="1">
      <c r="A10" s="65" t="s">
        <v>92</v>
      </c>
      <c r="B10" s="102">
        <v>126.3121</v>
      </c>
      <c r="C10" s="102">
        <v>116.5432</v>
      </c>
      <c r="D10" s="102">
        <v>113.03440000000001</v>
      </c>
      <c r="E10" s="102">
        <v>101.0668</v>
      </c>
      <c r="F10" s="105">
        <v>109.59910000000001</v>
      </c>
      <c r="J10" s="14"/>
      <c r="K10" s="100"/>
    </row>
    <row r="11" spans="1:11" ht="24.95" customHeight="1">
      <c r="A11" s="66" t="s">
        <v>93</v>
      </c>
      <c r="B11" s="102">
        <v>115.0856</v>
      </c>
      <c r="C11" s="102">
        <v>99.903400000000005</v>
      </c>
      <c r="D11" s="102">
        <v>101.7469</v>
      </c>
      <c r="E11" s="102">
        <v>98.951899999999995</v>
      </c>
      <c r="F11" s="105">
        <v>102.5104</v>
      </c>
      <c r="J11" s="14"/>
      <c r="K11" s="100"/>
    </row>
    <row r="12" spans="1:11" ht="24.95" customHeight="1">
      <c r="A12" s="66" t="s">
        <v>94</v>
      </c>
      <c r="B12" s="102">
        <v>131.0171</v>
      </c>
      <c r="C12" s="102">
        <v>100.4864</v>
      </c>
      <c r="D12" s="102">
        <v>100.4864</v>
      </c>
      <c r="E12" s="102">
        <v>100</v>
      </c>
      <c r="F12" s="105">
        <v>109.6387</v>
      </c>
      <c r="J12" s="14"/>
      <c r="K12" s="100"/>
    </row>
    <row r="13" spans="1:11" ht="24.95" customHeight="1">
      <c r="A13" s="14" t="s">
        <v>98</v>
      </c>
      <c r="B13" s="100">
        <v>115.023</v>
      </c>
      <c r="C13" s="100">
        <v>103.0994</v>
      </c>
      <c r="D13" s="100">
        <v>102.6837</v>
      </c>
      <c r="E13" s="100">
        <v>99.694999999999993</v>
      </c>
      <c r="F13" s="104">
        <v>104.8476</v>
      </c>
      <c r="J13" s="68"/>
      <c r="K13" s="102"/>
    </row>
    <row r="14" spans="1:11" ht="24.95" customHeight="1">
      <c r="A14" s="14" t="s">
        <v>99</v>
      </c>
      <c r="B14" s="100">
        <v>98.203999999999994</v>
      </c>
      <c r="C14" s="100">
        <v>101.1262</v>
      </c>
      <c r="D14" s="100">
        <v>97.369200000000006</v>
      </c>
      <c r="E14" s="100">
        <v>100.0801</v>
      </c>
      <c r="F14" s="104">
        <v>103.0337</v>
      </c>
      <c r="J14" s="14"/>
      <c r="K14" s="100"/>
    </row>
    <row r="15" spans="1:11" ht="24.95" customHeight="1">
      <c r="A15" s="67" t="s">
        <v>107</v>
      </c>
      <c r="B15" s="100">
        <v>108.5142</v>
      </c>
      <c r="C15" s="100">
        <v>100.66330000000001</v>
      </c>
      <c r="D15" s="100">
        <v>102.3533</v>
      </c>
      <c r="E15" s="100">
        <v>99.703400000000002</v>
      </c>
      <c r="F15" s="104">
        <v>100.2941</v>
      </c>
      <c r="J15" s="68"/>
      <c r="K15" s="101"/>
    </row>
    <row r="16" spans="1:11" ht="24.95" customHeight="1">
      <c r="A16" s="14" t="s">
        <v>100</v>
      </c>
      <c r="B16" s="100">
        <v>105.8409</v>
      </c>
      <c r="C16" s="100">
        <v>102.72709999999999</v>
      </c>
      <c r="D16" s="100">
        <v>102.0731</v>
      </c>
      <c r="E16" s="100">
        <v>99.712100000000007</v>
      </c>
      <c r="F16" s="106">
        <v>103.5945</v>
      </c>
      <c r="J16" s="66"/>
      <c r="K16" s="102"/>
    </row>
    <row r="17" spans="1:11" ht="24.95" customHeight="1">
      <c r="A17" s="14" t="s">
        <v>101</v>
      </c>
      <c r="B17" s="100">
        <v>105.4198</v>
      </c>
      <c r="C17" s="100">
        <v>100.9293</v>
      </c>
      <c r="D17" s="100">
        <v>100.5078</v>
      </c>
      <c r="E17" s="100">
        <v>99.8309</v>
      </c>
      <c r="F17" s="104">
        <v>101.8927</v>
      </c>
      <c r="J17" s="14"/>
      <c r="K17" s="99"/>
    </row>
    <row r="18" spans="1:11" ht="24.95" customHeight="1">
      <c r="A18" s="68" t="s">
        <v>95</v>
      </c>
      <c r="B18" s="102">
        <v>102.5258</v>
      </c>
      <c r="C18" s="102">
        <v>100</v>
      </c>
      <c r="D18" s="102">
        <v>100</v>
      </c>
      <c r="E18" s="102">
        <v>100</v>
      </c>
      <c r="F18" s="105">
        <v>100.16840000000001</v>
      </c>
      <c r="J18" s="14"/>
      <c r="K18" s="100"/>
    </row>
    <row r="19" spans="1:11" ht="24.95" customHeight="1">
      <c r="A19" s="14" t="s">
        <v>102</v>
      </c>
      <c r="B19" s="100">
        <v>107.1559</v>
      </c>
      <c r="C19" s="100">
        <v>101.32380000000001</v>
      </c>
      <c r="D19" s="100">
        <v>103.26300000000001</v>
      </c>
      <c r="E19" s="100">
        <v>98.460099999999997</v>
      </c>
      <c r="F19" s="104">
        <v>95.295299999999997</v>
      </c>
      <c r="J19" s="66"/>
      <c r="K19" s="102"/>
    </row>
    <row r="20" spans="1:11" ht="24.95" customHeight="1">
      <c r="A20" s="14" t="s">
        <v>103</v>
      </c>
      <c r="B20" s="100">
        <v>95.689400000000006</v>
      </c>
      <c r="C20" s="100">
        <v>98.684399999999997</v>
      </c>
      <c r="D20" s="100">
        <v>98.847899999999996</v>
      </c>
      <c r="E20" s="100">
        <v>99.450699999999998</v>
      </c>
      <c r="F20" s="106">
        <v>99.441100000000006</v>
      </c>
      <c r="J20" s="67"/>
      <c r="K20" s="99"/>
    </row>
    <row r="21" spans="1:11" ht="24.95" customHeight="1">
      <c r="A21" s="14" t="s">
        <v>104</v>
      </c>
      <c r="B21" s="100">
        <v>119.673</v>
      </c>
      <c r="C21" s="100">
        <v>71.948400000000007</v>
      </c>
      <c r="D21" s="100">
        <v>71.843599999999995</v>
      </c>
      <c r="E21" s="100">
        <v>100</v>
      </c>
      <c r="F21" s="106">
        <v>107.5911</v>
      </c>
      <c r="J21" s="65"/>
      <c r="K21" s="102"/>
    </row>
    <row r="22" spans="1:11" ht="24.95" customHeight="1">
      <c r="A22" s="68" t="s">
        <v>96</v>
      </c>
      <c r="B22" s="101">
        <v>118.736</v>
      </c>
      <c r="C22" s="101">
        <v>67.763499999999993</v>
      </c>
      <c r="D22" s="101">
        <v>67.681200000000004</v>
      </c>
      <c r="E22" s="101">
        <v>100</v>
      </c>
      <c r="F22" s="107">
        <v>107.955</v>
      </c>
      <c r="J22" s="14"/>
      <c r="K22" s="100"/>
    </row>
    <row r="23" spans="1:11" ht="24.95" customHeight="1">
      <c r="A23" s="14" t="s">
        <v>105</v>
      </c>
      <c r="B23" s="99">
        <v>97.292100000000005</v>
      </c>
      <c r="C23" s="99">
        <v>102.67019999999999</v>
      </c>
      <c r="D23" s="99">
        <v>103.395</v>
      </c>
      <c r="E23" s="99">
        <v>100.0322</v>
      </c>
      <c r="F23" s="106">
        <v>102.68859999999999</v>
      </c>
      <c r="J23" s="14"/>
      <c r="K23" s="100"/>
    </row>
    <row r="24" spans="1:11" ht="24.95" customHeight="1">
      <c r="A24" s="67" t="s">
        <v>108</v>
      </c>
      <c r="B24" s="99">
        <v>113.4876</v>
      </c>
      <c r="C24" s="99">
        <v>108.81870000000001</v>
      </c>
      <c r="D24" s="99">
        <v>107.2351</v>
      </c>
      <c r="E24" s="99">
        <v>100.6131</v>
      </c>
      <c r="F24" s="106">
        <v>106.0727</v>
      </c>
      <c r="J24" s="67"/>
      <c r="K24" s="100"/>
    </row>
    <row r="25" spans="1:11" ht="24.95" customHeight="1">
      <c r="A25" s="64" t="s">
        <v>4</v>
      </c>
      <c r="B25" s="98">
        <v>151.28100000000001</v>
      </c>
      <c r="C25" s="98">
        <v>109.0744</v>
      </c>
      <c r="D25" s="98">
        <v>106.54819999999999</v>
      </c>
      <c r="E25" s="98">
        <v>101.41930000000001</v>
      </c>
      <c r="F25" s="108">
        <v>102.22709999999999</v>
      </c>
    </row>
    <row r="26" spans="1:11" ht="24.95" customHeight="1">
      <c r="A26" s="64" t="s">
        <v>5</v>
      </c>
      <c r="B26" s="98">
        <v>104.7047</v>
      </c>
      <c r="C26" s="98">
        <v>102.43680000000001</v>
      </c>
      <c r="D26" s="98">
        <v>100.16419999999999</v>
      </c>
      <c r="E26" s="98">
        <v>101.3721</v>
      </c>
      <c r="F26" s="108">
        <v>101.2323</v>
      </c>
    </row>
    <row r="27" spans="1:11" ht="24.95" customHeight="1">
      <c r="A27" s="69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DE0C-1364-45A0-A95A-A29DBBEF2644}">
  <dimension ref="A1:E20"/>
  <sheetViews>
    <sheetView workbookViewId="0">
      <selection activeCell="F20" sqref="F20"/>
    </sheetView>
  </sheetViews>
  <sheetFormatPr defaultColWidth="9" defaultRowHeight="15.75"/>
  <cols>
    <col min="1" max="1" width="41" style="372" customWidth="1"/>
    <col min="2" max="3" width="15.375" style="153" customWidth="1"/>
    <col min="4" max="4" width="17.625" style="153" customWidth="1"/>
    <col min="5" max="5" width="11.625" style="153" customWidth="1"/>
    <col min="6" max="6" width="8.375" style="153" bestFit="1" customWidth="1"/>
    <col min="7" max="16384" width="9" style="153"/>
  </cols>
  <sheetData>
    <row r="1" spans="1:5" ht="16.5">
      <c r="A1" s="425" t="s">
        <v>364</v>
      </c>
      <c r="B1" s="425"/>
      <c r="C1" s="425"/>
      <c r="D1" s="425"/>
    </row>
    <row r="2" spans="1:5">
      <c r="A2" s="364"/>
      <c r="B2" s="206"/>
      <c r="C2" s="206"/>
      <c r="D2" s="365" t="s">
        <v>314</v>
      </c>
    </row>
    <row r="3" spans="1:5" ht="47.25">
      <c r="A3" s="366"/>
      <c r="B3" s="154" t="s">
        <v>365</v>
      </c>
      <c r="C3" s="154" t="s">
        <v>366</v>
      </c>
      <c r="D3" s="154" t="s">
        <v>367</v>
      </c>
      <c r="E3" s="367"/>
    </row>
    <row r="4" spans="1:5">
      <c r="A4" s="368" t="s">
        <v>315</v>
      </c>
      <c r="B4" s="159">
        <v>11398003200.021399</v>
      </c>
      <c r="C4" s="159">
        <v>11350044576</v>
      </c>
      <c r="D4" s="369">
        <f>B4/C4%</f>
        <v>100.4225412834308</v>
      </c>
      <c r="E4" s="370"/>
    </row>
    <row r="5" spans="1:5">
      <c r="A5" s="368" t="s">
        <v>21</v>
      </c>
      <c r="B5" s="371"/>
      <c r="C5" s="371"/>
      <c r="D5" s="370">
        <v>0</v>
      </c>
      <c r="E5" s="370"/>
    </row>
    <row r="6" spans="1:5">
      <c r="A6" s="372" t="s">
        <v>316</v>
      </c>
      <c r="B6" s="370">
        <v>0</v>
      </c>
      <c r="C6" s="370">
        <v>0</v>
      </c>
      <c r="D6" s="370">
        <v>0</v>
      </c>
      <c r="E6" s="370"/>
    </row>
    <row r="7" spans="1:5">
      <c r="A7" s="372" t="s">
        <v>317</v>
      </c>
      <c r="B7" s="371">
        <v>280503244.60730004</v>
      </c>
      <c r="C7" s="371">
        <v>300251620</v>
      </c>
      <c r="D7" s="370">
        <f>B7/C7%</f>
        <v>93.422724782400849</v>
      </c>
      <c r="E7" s="370"/>
    </row>
    <row r="8" spans="1:5">
      <c r="A8" s="372" t="s">
        <v>318</v>
      </c>
      <c r="B8" s="370">
        <v>0</v>
      </c>
      <c r="C8" s="371">
        <v>0</v>
      </c>
      <c r="D8" s="370">
        <v>0</v>
      </c>
      <c r="E8" s="370"/>
    </row>
    <row r="9" spans="1:5">
      <c r="A9" s="372" t="s">
        <v>319</v>
      </c>
      <c r="B9" s="371">
        <v>81350364.292199999</v>
      </c>
      <c r="C9" s="371">
        <v>114506918</v>
      </c>
      <c r="D9" s="370">
        <f t="shared" ref="D9:D18" si="0">B9/C9%</f>
        <v>71.044060667321432</v>
      </c>
      <c r="E9" s="370"/>
    </row>
    <row r="10" spans="1:5">
      <c r="A10" s="372" t="s">
        <v>320</v>
      </c>
      <c r="B10" s="371">
        <v>6464526571.2374001</v>
      </c>
      <c r="C10" s="371">
        <v>5773325910</v>
      </c>
      <c r="D10" s="370">
        <f t="shared" si="0"/>
        <v>111.97231322139928</v>
      </c>
      <c r="E10" s="370"/>
    </row>
    <row r="11" spans="1:5">
      <c r="A11" s="372" t="s">
        <v>321</v>
      </c>
      <c r="B11" s="370">
        <v>0</v>
      </c>
      <c r="C11" s="370">
        <v>0</v>
      </c>
      <c r="D11" s="370">
        <v>0</v>
      </c>
      <c r="E11" s="370"/>
    </row>
    <row r="12" spans="1:5" ht="26.25" customHeight="1">
      <c r="A12" s="372" t="s">
        <v>322</v>
      </c>
      <c r="B12" s="371">
        <v>77764.944499999998</v>
      </c>
      <c r="C12" s="371">
        <v>110415</v>
      </c>
      <c r="D12" s="370">
        <f t="shared" si="0"/>
        <v>70.429692070823705</v>
      </c>
      <c r="E12" s="370"/>
    </row>
    <row r="13" spans="1:5">
      <c r="A13" s="372" t="s">
        <v>323</v>
      </c>
      <c r="B13" s="371">
        <v>1691580602.9137001</v>
      </c>
      <c r="C13" s="371">
        <v>1671060229</v>
      </c>
      <c r="D13" s="370">
        <f t="shared" si="0"/>
        <v>101.22798529685433</v>
      </c>
      <c r="E13" s="370"/>
    </row>
    <row r="14" spans="1:5">
      <c r="A14" s="372" t="s">
        <v>324</v>
      </c>
      <c r="B14" s="371">
        <v>13655092.985099999</v>
      </c>
      <c r="C14" s="371">
        <v>3675096</v>
      </c>
      <c r="D14" s="370">
        <f t="shared" si="0"/>
        <v>371.5574500666105</v>
      </c>
      <c r="E14" s="370"/>
    </row>
    <row r="15" spans="1:5">
      <c r="A15" s="372" t="s">
        <v>325</v>
      </c>
      <c r="B15" s="371">
        <v>368028950.67019999</v>
      </c>
      <c r="C15" s="371">
        <v>529508102</v>
      </c>
      <c r="D15" s="370">
        <f t="shared" si="0"/>
        <v>69.503931909657538</v>
      </c>
      <c r="E15" s="370"/>
    </row>
    <row r="16" spans="1:5">
      <c r="A16" s="372" t="s">
        <v>326</v>
      </c>
      <c r="B16" s="371">
        <v>110088530.0565</v>
      </c>
      <c r="C16" s="371">
        <v>165066121</v>
      </c>
      <c r="D16" s="370">
        <f t="shared" si="0"/>
        <v>66.693594899767476</v>
      </c>
      <c r="E16" s="370"/>
    </row>
    <row r="17" spans="1:5">
      <c r="A17" s="372" t="s">
        <v>327</v>
      </c>
      <c r="B17" s="371">
        <v>410689.77710000001</v>
      </c>
      <c r="C17" s="371">
        <v>427638</v>
      </c>
      <c r="D17" s="370">
        <f t="shared" si="0"/>
        <v>96.036782769538718</v>
      </c>
      <c r="E17" s="370"/>
    </row>
    <row r="18" spans="1:5" ht="26.25" customHeight="1">
      <c r="A18" s="372" t="s">
        <v>328</v>
      </c>
      <c r="B18" s="371">
        <v>2387781388.5373998</v>
      </c>
      <c r="C18" s="371">
        <v>2792112527</v>
      </c>
      <c r="D18" s="370">
        <f t="shared" si="0"/>
        <v>85.518809340501903</v>
      </c>
      <c r="E18" s="370"/>
    </row>
    <row r="20" spans="1:5" ht="15.75" customHeight="1">
      <c r="A20" s="373" t="s">
        <v>368</v>
      </c>
      <c r="B20" s="373"/>
      <c r="C20" s="373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A3F5-DF86-440A-9D0A-815085289428}">
  <dimension ref="A1:G20"/>
  <sheetViews>
    <sheetView workbookViewId="0">
      <selection activeCell="F15" sqref="F15"/>
    </sheetView>
  </sheetViews>
  <sheetFormatPr defaultColWidth="9" defaultRowHeight="15.75"/>
  <cols>
    <col min="1" max="1" width="40.375" style="372" customWidth="1"/>
    <col min="2" max="3" width="15.375" style="153" customWidth="1"/>
    <col min="4" max="4" width="16.125" style="153" customWidth="1"/>
    <col min="5" max="5" width="12.375" style="153" customWidth="1"/>
    <col min="6" max="7" width="14.75" style="153" bestFit="1" customWidth="1"/>
    <col min="8" max="16384" width="9" style="153"/>
  </cols>
  <sheetData>
    <row r="1" spans="1:7" ht="16.5">
      <c r="A1" s="425" t="s">
        <v>369</v>
      </c>
      <c r="B1" s="425"/>
      <c r="C1" s="425"/>
      <c r="D1" s="425"/>
    </row>
    <row r="2" spans="1:7">
      <c r="A2" s="364"/>
      <c r="B2" s="206"/>
      <c r="C2" s="206"/>
      <c r="D2" s="365" t="s">
        <v>314</v>
      </c>
    </row>
    <row r="3" spans="1:7" ht="47.25">
      <c r="A3" s="366"/>
      <c r="B3" s="154" t="s">
        <v>365</v>
      </c>
      <c r="C3" s="154" t="s">
        <v>366</v>
      </c>
      <c r="D3" s="154" t="s">
        <v>367</v>
      </c>
      <c r="E3" s="367"/>
    </row>
    <row r="4" spans="1:7">
      <c r="A4" s="368" t="s">
        <v>315</v>
      </c>
      <c r="B4" s="159">
        <v>13321779080.041702</v>
      </c>
      <c r="C4" s="159">
        <v>12250222678</v>
      </c>
      <c r="D4" s="369">
        <f>B4/C4%</f>
        <v>108.74724019479332</v>
      </c>
      <c r="E4" s="370"/>
      <c r="F4" s="256"/>
      <c r="G4" s="256"/>
    </row>
    <row r="5" spans="1:7">
      <c r="A5" s="368" t="s">
        <v>21</v>
      </c>
      <c r="B5" s="371"/>
      <c r="C5" s="371"/>
      <c r="D5" s="370"/>
      <c r="E5" s="370"/>
      <c r="G5" s="250"/>
    </row>
    <row r="6" spans="1:7">
      <c r="A6" s="372" t="s">
        <v>316</v>
      </c>
      <c r="B6" s="371">
        <v>0</v>
      </c>
      <c r="C6" s="371">
        <v>0</v>
      </c>
      <c r="D6" s="370">
        <v>0</v>
      </c>
      <c r="E6" s="370"/>
    </row>
    <row r="7" spans="1:7">
      <c r="A7" s="372" t="s">
        <v>317</v>
      </c>
      <c r="B7" s="371">
        <v>31720227.366799999</v>
      </c>
      <c r="C7" s="371">
        <v>90514295</v>
      </c>
      <c r="D7" s="370">
        <f>B7/C7%</f>
        <v>35.044439518420823</v>
      </c>
      <c r="E7" s="370"/>
    </row>
    <row r="8" spans="1:7">
      <c r="A8" s="372" t="s">
        <v>318</v>
      </c>
      <c r="B8" s="371">
        <v>369146920.1706</v>
      </c>
      <c r="C8" s="371">
        <v>439271422</v>
      </c>
      <c r="D8" s="370">
        <f t="shared" ref="D8:D18" si="0">B8/C8%</f>
        <v>84.036179383096766</v>
      </c>
      <c r="E8" s="370"/>
    </row>
    <row r="9" spans="1:7">
      <c r="A9" s="372" t="s">
        <v>319</v>
      </c>
      <c r="B9" s="371">
        <v>24089063.561100002</v>
      </c>
      <c r="C9" s="371">
        <v>30904582</v>
      </c>
      <c r="D9" s="370">
        <f t="shared" si="0"/>
        <v>77.946576210284945</v>
      </c>
      <c r="E9" s="370"/>
    </row>
    <row r="10" spans="1:7">
      <c r="A10" s="372" t="s">
        <v>329</v>
      </c>
      <c r="B10" s="371">
        <v>6557185799.9861002</v>
      </c>
      <c r="C10" s="371">
        <v>6593565619</v>
      </c>
      <c r="D10" s="370">
        <f t="shared" si="0"/>
        <v>99.448252719149906</v>
      </c>
      <c r="E10" s="370"/>
    </row>
    <row r="11" spans="1:7">
      <c r="A11" s="372" t="s">
        <v>321</v>
      </c>
      <c r="B11" s="371">
        <v>0</v>
      </c>
      <c r="C11" s="371">
        <v>0</v>
      </c>
      <c r="D11" s="370">
        <v>0</v>
      </c>
      <c r="E11" s="370"/>
    </row>
    <row r="12" spans="1:7" ht="27.75" customHeight="1">
      <c r="A12" s="372" t="s">
        <v>322</v>
      </c>
      <c r="B12" s="371">
        <v>76707.13519999999</v>
      </c>
      <c r="C12" s="371">
        <v>109902</v>
      </c>
      <c r="D12" s="370">
        <f t="shared" si="0"/>
        <v>69.795941111171757</v>
      </c>
      <c r="E12" s="370"/>
    </row>
    <row r="13" spans="1:7">
      <c r="A13" s="372" t="s">
        <v>323</v>
      </c>
      <c r="B13" s="371">
        <v>2715778284.9045</v>
      </c>
      <c r="C13" s="371">
        <v>2198256816</v>
      </c>
      <c r="D13" s="370">
        <f t="shared" si="0"/>
        <v>123.54235706846092</v>
      </c>
      <c r="E13" s="370"/>
    </row>
    <row r="14" spans="1:7">
      <c r="A14" s="372" t="s">
        <v>324</v>
      </c>
      <c r="B14" s="371">
        <v>128237945.7201</v>
      </c>
      <c r="C14" s="371">
        <v>131426745</v>
      </c>
      <c r="D14" s="370">
        <f t="shared" si="0"/>
        <v>97.573705960761643</v>
      </c>
      <c r="E14" s="370"/>
    </row>
    <row r="15" spans="1:7">
      <c r="A15" s="372" t="s">
        <v>325</v>
      </c>
      <c r="B15" s="371">
        <v>467505623.30479997</v>
      </c>
      <c r="C15" s="371">
        <v>183426184</v>
      </c>
      <c r="D15" s="370">
        <f t="shared" si="0"/>
        <v>254.8739842425114</v>
      </c>
      <c r="E15" s="370"/>
    </row>
    <row r="16" spans="1:7">
      <c r="A16" s="372" t="s">
        <v>326</v>
      </c>
      <c r="B16" s="371">
        <v>911381462.08179998</v>
      </c>
      <c r="C16" s="371">
        <v>880791606</v>
      </c>
      <c r="D16" s="370">
        <f t="shared" si="0"/>
        <v>103.47299586796925</v>
      </c>
      <c r="E16" s="370"/>
    </row>
    <row r="17" spans="1:5">
      <c r="A17" s="372" t="s">
        <v>327</v>
      </c>
      <c r="B17" s="371">
        <v>20217487.865900002</v>
      </c>
      <c r="C17" s="371">
        <v>6199197</v>
      </c>
      <c r="D17" s="370">
        <f t="shared" si="0"/>
        <v>326.13075315883657</v>
      </c>
      <c r="E17" s="370"/>
    </row>
    <row r="18" spans="1:5" ht="27.75" customHeight="1">
      <c r="A18" s="372" t="s">
        <v>328</v>
      </c>
      <c r="B18" s="371">
        <v>2096439557.9448006</v>
      </c>
      <c r="C18" s="371">
        <v>1695756310</v>
      </c>
      <c r="D18" s="370">
        <f t="shared" si="0"/>
        <v>123.62858658298612</v>
      </c>
      <c r="E18" s="370"/>
    </row>
    <row r="20" spans="1:5">
      <c r="A20" s="373" t="s">
        <v>370</v>
      </c>
      <c r="B20" s="373"/>
      <c r="C20" s="373"/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8"/>
  <sheetViews>
    <sheetView workbookViewId="0">
      <selection activeCell="B5" sqref="B5:C27"/>
    </sheetView>
  </sheetViews>
  <sheetFormatPr defaultColWidth="8" defaultRowHeight="12.75"/>
  <cols>
    <col min="1" max="1" width="35.25" style="260" customWidth="1"/>
    <col min="2" max="2" width="13.125" style="260" customWidth="1"/>
    <col min="3" max="3" width="13.625" style="260" customWidth="1"/>
    <col min="4" max="4" width="17.75" style="260" customWidth="1"/>
    <col min="5" max="5" width="8" style="260"/>
    <col min="6" max="6" width="9.75" style="260" bestFit="1" customWidth="1"/>
    <col min="7" max="16384" width="8" style="260"/>
  </cols>
  <sheetData>
    <row r="1" spans="1:10" s="43" customFormat="1" ht="31.5" customHeight="1">
      <c r="A1" s="426" t="s">
        <v>371</v>
      </c>
      <c r="B1" s="426"/>
      <c r="C1" s="426"/>
      <c r="D1" s="426"/>
    </row>
    <row r="3" spans="1:10" ht="21" customHeight="1">
      <c r="A3" s="261"/>
      <c r="B3" s="261"/>
      <c r="C3" s="261"/>
      <c r="D3" s="319" t="s">
        <v>113</v>
      </c>
    </row>
    <row r="4" spans="1:10" ht="47.25">
      <c r="A4" s="43"/>
      <c r="B4" s="154" t="s">
        <v>365</v>
      </c>
      <c r="C4" s="154" t="s">
        <v>366</v>
      </c>
      <c r="D4" s="154" t="s">
        <v>367</v>
      </c>
    </row>
    <row r="5" spans="1:10" ht="31.5">
      <c r="A5" s="263" t="s">
        <v>239</v>
      </c>
      <c r="B5" s="264">
        <v>19275403.672010999</v>
      </c>
      <c r="C5" s="264">
        <v>26446193.338413004</v>
      </c>
      <c r="D5" s="307">
        <f>B5/C5%</f>
        <v>72.885361705397287</v>
      </c>
      <c r="E5" s="268"/>
      <c r="F5" s="268"/>
      <c r="G5" s="288"/>
      <c r="I5" s="265"/>
      <c r="J5" s="265"/>
    </row>
    <row r="6" spans="1:10" ht="24.95" customHeight="1">
      <c r="A6" s="227" t="s">
        <v>125</v>
      </c>
      <c r="B6" s="264">
        <v>15495728.874915002</v>
      </c>
      <c r="C6" s="264">
        <v>21190079.924224</v>
      </c>
      <c r="D6" s="307">
        <f t="shared" ref="D6:D25" si="0">B6/C6%</f>
        <v>73.127279039663506</v>
      </c>
      <c r="E6" s="268"/>
      <c r="F6" s="286"/>
      <c r="G6" s="288"/>
      <c r="I6" s="266"/>
      <c r="J6" s="265"/>
    </row>
    <row r="7" spans="1:10" ht="18.75" customHeight="1">
      <c r="A7" s="194" t="s">
        <v>126</v>
      </c>
      <c r="B7" s="267">
        <v>154244.54988699997</v>
      </c>
      <c r="C7" s="267">
        <v>166293.00558999999</v>
      </c>
      <c r="D7" s="308">
        <f>B8/C8%</f>
        <v>73.128264850962211</v>
      </c>
      <c r="E7" s="268"/>
      <c r="F7" s="286"/>
      <c r="G7" s="288"/>
      <c r="I7" s="266"/>
      <c r="J7" s="265"/>
    </row>
    <row r="8" spans="1:10" ht="18.75" customHeight="1">
      <c r="A8" s="194" t="s">
        <v>127</v>
      </c>
      <c r="B8" s="267">
        <v>10820098.136041</v>
      </c>
      <c r="C8" s="267">
        <v>14796054.792347001</v>
      </c>
      <c r="D8" s="308">
        <f t="shared" si="0"/>
        <v>73.128264850962211</v>
      </c>
      <c r="E8" s="268"/>
      <c r="F8" s="286"/>
      <c r="G8" s="288"/>
      <c r="I8" s="266"/>
      <c r="J8" s="265"/>
    </row>
    <row r="9" spans="1:10" ht="31.5">
      <c r="A9" s="194" t="s">
        <v>128</v>
      </c>
      <c r="B9" s="267">
        <v>1120755.7760989999</v>
      </c>
      <c r="C9" s="267">
        <v>1111974.740576</v>
      </c>
      <c r="D9" s="308">
        <f t="shared" si="0"/>
        <v>100.78967940570767</v>
      </c>
      <c r="E9" s="268"/>
      <c r="F9" s="286"/>
      <c r="G9" s="288"/>
      <c r="I9" s="266"/>
      <c r="J9" s="265"/>
    </row>
    <row r="10" spans="1:10" ht="18" customHeight="1">
      <c r="A10" s="194" t="s">
        <v>129</v>
      </c>
      <c r="B10" s="267">
        <v>1098186.22737</v>
      </c>
      <c r="C10" s="267">
        <v>1066787.59968</v>
      </c>
      <c r="D10" s="308">
        <f t="shared" si="0"/>
        <v>102.94328765158299</v>
      </c>
      <c r="E10" s="268"/>
      <c r="F10" s="286"/>
      <c r="G10" s="288"/>
      <c r="I10" s="266"/>
      <c r="J10" s="265"/>
    </row>
    <row r="11" spans="1:10" ht="18" customHeight="1">
      <c r="A11" s="194" t="s">
        <v>130</v>
      </c>
      <c r="B11" s="267">
        <v>221050.309488</v>
      </c>
      <c r="C11" s="267">
        <v>276360.32866300002</v>
      </c>
      <c r="D11" s="308">
        <f t="shared" si="0"/>
        <v>79.986266682130676</v>
      </c>
      <c r="E11" s="268"/>
      <c r="F11" s="286"/>
      <c r="G11" s="288"/>
      <c r="I11" s="266"/>
      <c r="J11" s="265"/>
    </row>
    <row r="12" spans="1:10" ht="18" customHeight="1">
      <c r="A12" s="194" t="s">
        <v>131</v>
      </c>
      <c r="B12" s="267">
        <v>425509.98826499999</v>
      </c>
      <c r="C12" s="267">
        <v>554993.02072899998</v>
      </c>
      <c r="D12" s="308">
        <f t="shared" si="0"/>
        <v>76.669430492311392</v>
      </c>
      <c r="E12" s="268"/>
      <c r="F12" s="286"/>
      <c r="G12" s="288"/>
      <c r="I12" s="266"/>
      <c r="J12" s="265"/>
    </row>
    <row r="13" spans="1:10" s="270" customFormat="1" ht="18.75" customHeight="1">
      <c r="A13" s="208" t="s">
        <v>240</v>
      </c>
      <c r="B13" s="269">
        <v>340465.08764099999</v>
      </c>
      <c r="C13" s="269">
        <v>473249.55401000002</v>
      </c>
      <c r="D13" s="309">
        <f t="shared" si="0"/>
        <v>71.941977494986872</v>
      </c>
      <c r="E13" s="268"/>
      <c r="F13" s="287"/>
      <c r="G13" s="288"/>
      <c r="I13" s="271"/>
      <c r="J13" s="271"/>
    </row>
    <row r="14" spans="1:10" ht="19.5" customHeight="1">
      <c r="A14" s="194" t="s">
        <v>132</v>
      </c>
      <c r="B14" s="267">
        <v>1148892.723337</v>
      </c>
      <c r="C14" s="267">
        <v>2970176.081793</v>
      </c>
      <c r="D14" s="308">
        <f t="shared" si="0"/>
        <v>38.680963407511193</v>
      </c>
      <c r="E14" s="268"/>
      <c r="F14" s="286"/>
      <c r="G14" s="288"/>
      <c r="I14" s="266"/>
      <c r="J14" s="265"/>
    </row>
    <row r="15" spans="1:10" ht="31.5">
      <c r="A15" s="194" t="s">
        <v>133</v>
      </c>
      <c r="B15" s="267">
        <v>18010.136419999999</v>
      </c>
      <c r="C15" s="267">
        <v>16625.562697000001</v>
      </c>
      <c r="D15" s="308">
        <f t="shared" si="0"/>
        <v>108.32798112300787</v>
      </c>
      <c r="E15" s="268"/>
      <c r="F15" s="286"/>
      <c r="G15" s="288"/>
      <c r="I15" s="266"/>
      <c r="J15" s="265"/>
    </row>
    <row r="16" spans="1:10" ht="17.25" customHeight="1">
      <c r="A16" s="194" t="s">
        <v>134</v>
      </c>
      <c r="B16" s="267">
        <v>6836.6092980000003</v>
      </c>
      <c r="C16" s="267">
        <v>8708.9820729999992</v>
      </c>
      <c r="D16" s="308">
        <f t="shared" si="0"/>
        <v>78.500670235562694</v>
      </c>
      <c r="E16" s="268"/>
      <c r="F16" s="286"/>
      <c r="G16" s="288"/>
      <c r="I16" s="266"/>
      <c r="J16" s="265"/>
    </row>
    <row r="17" spans="1:10" ht="17.25" customHeight="1">
      <c r="A17" s="194" t="s">
        <v>135</v>
      </c>
      <c r="B17" s="267">
        <v>444440.43328699999</v>
      </c>
      <c r="C17" s="267">
        <v>205951.176912</v>
      </c>
      <c r="D17" s="308">
        <f>B18/C18%</f>
        <v>207.02740709473238</v>
      </c>
      <c r="E17" s="268"/>
      <c r="F17" s="286"/>
      <c r="G17" s="288"/>
      <c r="I17" s="266"/>
      <c r="J17" s="265"/>
    </row>
    <row r="18" spans="1:10" ht="31.5">
      <c r="A18" s="194" t="s">
        <v>136</v>
      </c>
      <c r="B18" s="267">
        <v>25135.486870000001</v>
      </c>
      <c r="C18" s="267">
        <v>12141.139776</v>
      </c>
      <c r="D18" s="308">
        <f t="shared" si="0"/>
        <v>207.02740709473238</v>
      </c>
      <c r="E18" s="268"/>
      <c r="F18" s="286"/>
      <c r="G18" s="288"/>
      <c r="I18" s="266"/>
      <c r="J18" s="265"/>
    </row>
    <row r="19" spans="1:10" ht="47.25">
      <c r="A19" s="194" t="s">
        <v>137</v>
      </c>
      <c r="B19" s="267">
        <v>12568.498552999999</v>
      </c>
      <c r="C19" s="267">
        <v>4013.4933879999999</v>
      </c>
      <c r="D19" s="267">
        <v>0</v>
      </c>
      <c r="E19" s="268"/>
      <c r="F19" s="286"/>
      <c r="G19" s="288"/>
      <c r="I19" s="266"/>
      <c r="J19" s="265"/>
    </row>
    <row r="20" spans="1:10" ht="15.75">
      <c r="A20" s="227" t="s">
        <v>138</v>
      </c>
      <c r="B20" s="267">
        <v>0</v>
      </c>
      <c r="C20" s="267"/>
      <c r="D20" s="267">
        <v>0</v>
      </c>
      <c r="E20" s="268"/>
      <c r="F20" s="286"/>
      <c r="G20" s="288"/>
      <c r="I20" s="266"/>
      <c r="J20" s="265"/>
    </row>
    <row r="21" spans="1:10" ht="31.5">
      <c r="A21" s="227" t="s">
        <v>139</v>
      </c>
      <c r="B21" s="264">
        <v>3749751.94044</v>
      </c>
      <c r="C21" s="264">
        <v>5234179.1382339997</v>
      </c>
      <c r="D21" s="307">
        <f t="shared" si="0"/>
        <v>71.639732638290212</v>
      </c>
      <c r="E21" s="268"/>
      <c r="F21" s="286"/>
      <c r="G21" s="288"/>
      <c r="I21" s="266"/>
      <c r="J21" s="265"/>
    </row>
    <row r="22" spans="1:10" ht="39.75" customHeight="1">
      <c r="A22" s="194" t="s">
        <v>140</v>
      </c>
      <c r="B22" s="267">
        <v>3749751.94044</v>
      </c>
      <c r="C22" s="267">
        <v>5234179.1382339997</v>
      </c>
      <c r="D22" s="308">
        <f t="shared" si="0"/>
        <v>71.639732638290212</v>
      </c>
      <c r="E22" s="268"/>
      <c r="F22" s="286"/>
      <c r="G22" s="288"/>
      <c r="I22" s="266"/>
      <c r="J22" s="265"/>
    </row>
    <row r="23" spans="1:10" ht="18" customHeight="1">
      <c r="A23" s="194" t="s">
        <v>141</v>
      </c>
      <c r="B23" s="267">
        <v>4637679.3074890003</v>
      </c>
      <c r="C23" s="267">
        <v>4226007.4070720002</v>
      </c>
      <c r="D23" s="308">
        <f t="shared" si="0"/>
        <v>109.74139088653959</v>
      </c>
      <c r="E23" s="268"/>
      <c r="F23" s="286"/>
      <c r="G23" s="288"/>
      <c r="I23" s="266"/>
      <c r="J23" s="265"/>
    </row>
    <row r="24" spans="1:10" ht="18.75" customHeight="1">
      <c r="A24" s="227" t="s">
        <v>142</v>
      </c>
      <c r="B24" s="264">
        <v>13294.341764000001</v>
      </c>
      <c r="C24" s="264">
        <v>0</v>
      </c>
      <c r="D24" s="264">
        <v>0</v>
      </c>
      <c r="E24" s="268"/>
      <c r="F24" s="286"/>
      <c r="G24" s="288"/>
      <c r="I24" s="266"/>
      <c r="J24" s="265"/>
    </row>
    <row r="25" spans="1:10" ht="19.5" customHeight="1">
      <c r="A25" s="272" t="s">
        <v>143</v>
      </c>
      <c r="B25" s="264">
        <v>16628.514891999999</v>
      </c>
      <c r="C25" s="264">
        <v>21931.275955000001</v>
      </c>
      <c r="D25" s="307">
        <f t="shared" si="0"/>
        <v>75.821009804078216</v>
      </c>
      <c r="E25" s="268"/>
      <c r="F25" s="286"/>
      <c r="G25" s="288"/>
      <c r="I25" s="266"/>
      <c r="J25" s="265"/>
    </row>
    <row r="26" spans="1:10" ht="31.5">
      <c r="A26" s="273" t="s">
        <v>241</v>
      </c>
      <c r="B26" s="267">
        <v>0</v>
      </c>
      <c r="C26" s="264">
        <v>0</v>
      </c>
      <c r="D26" s="267">
        <v>0</v>
      </c>
      <c r="E26" s="268"/>
      <c r="F26" s="286"/>
      <c r="G26" s="288"/>
      <c r="I26" s="266"/>
      <c r="J26" s="265"/>
    </row>
    <row r="27" spans="1:10" ht="31.5">
      <c r="A27" s="306" t="s">
        <v>248</v>
      </c>
      <c r="B27" s="267">
        <v>0</v>
      </c>
      <c r="C27" s="264">
        <v>3</v>
      </c>
      <c r="D27" s="267">
        <v>0</v>
      </c>
    </row>
    <row r="28" spans="1:10" ht="15.75">
      <c r="A28" s="261"/>
      <c r="B28" s="43"/>
      <c r="C28" s="43"/>
      <c r="D28" s="43"/>
    </row>
    <row r="29" spans="1:10" ht="19.5" customHeight="1">
      <c r="A29" s="427" t="s">
        <v>372</v>
      </c>
      <c r="B29" s="427"/>
      <c r="C29" s="427"/>
      <c r="D29" s="427"/>
    </row>
    <row r="30" spans="1:10" ht="20.100000000000001" customHeight="1">
      <c r="A30" s="43"/>
      <c r="B30" s="43"/>
      <c r="C30" s="43"/>
      <c r="D30" s="43"/>
    </row>
    <row r="31" spans="1:10" ht="20.100000000000001" customHeight="1">
      <c r="A31" s="43"/>
      <c r="B31" s="43"/>
      <c r="C31" s="43"/>
      <c r="D31" s="43"/>
    </row>
    <row r="32" spans="1:10" ht="20.100000000000001" customHeight="1">
      <c r="A32" s="43"/>
      <c r="B32" s="43"/>
      <c r="C32" s="43"/>
      <c r="D32" s="43"/>
    </row>
    <row r="33" spans="1:4" ht="20.100000000000001" customHeight="1">
      <c r="A33" s="43"/>
      <c r="B33" s="43"/>
      <c r="C33" s="43"/>
      <c r="D33" s="43"/>
    </row>
    <row r="34" spans="1:4" ht="20.100000000000001" customHeight="1">
      <c r="A34" s="43"/>
      <c r="B34" s="43"/>
      <c r="C34" s="43"/>
      <c r="D34" s="43"/>
    </row>
    <row r="35" spans="1:4" ht="20.100000000000001" customHeight="1">
      <c r="A35" s="43"/>
      <c r="B35" s="43"/>
      <c r="C35" s="43"/>
      <c r="D35" s="43"/>
    </row>
    <row r="36" spans="1:4" ht="15.75">
      <c r="A36" s="43"/>
      <c r="B36" s="43"/>
      <c r="C36" s="43"/>
      <c r="D36" s="43"/>
    </row>
    <row r="37" spans="1:4" ht="15.75">
      <c r="A37" s="43"/>
      <c r="B37" s="43"/>
      <c r="C37" s="43"/>
      <c r="D37" s="43"/>
    </row>
    <row r="38" spans="1:4" ht="15.75">
      <c r="A38" s="43"/>
      <c r="B38" s="43"/>
      <c r="C38" s="43"/>
      <c r="D38" s="43"/>
    </row>
  </sheetData>
  <mergeCells count="2">
    <mergeCell ref="A1:D1"/>
    <mergeCell ref="A29:D29"/>
  </mergeCells>
  <pageMargins left="0.7" right="0.4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46"/>
  <sheetViews>
    <sheetView topLeftCell="A10" workbookViewId="0">
      <selection activeCell="B5" sqref="B5:C26"/>
    </sheetView>
  </sheetViews>
  <sheetFormatPr defaultColWidth="8" defaultRowHeight="15.75"/>
  <cols>
    <col min="1" max="1" width="35.25" style="260" customWidth="1"/>
    <col min="2" max="2" width="13.375" style="260" customWidth="1"/>
    <col min="3" max="3" width="13.875" style="260" customWidth="1"/>
    <col min="4" max="4" width="16.875" style="260" customWidth="1"/>
    <col min="5" max="5" width="10.625" style="260" customWidth="1"/>
    <col min="6" max="6" width="14.5" style="260" bestFit="1" customWidth="1"/>
    <col min="7" max="8" width="8" style="260"/>
    <col min="10" max="16384" width="8" style="260"/>
  </cols>
  <sheetData>
    <row r="1" spans="1:9" s="43" customFormat="1" ht="30.75" customHeight="1">
      <c r="A1" s="426" t="s">
        <v>373</v>
      </c>
      <c r="B1" s="426"/>
      <c r="C1" s="426"/>
      <c r="D1" s="426"/>
      <c r="E1" s="274"/>
      <c r="F1" s="274"/>
    </row>
    <row r="3" spans="1:9" ht="21" customHeight="1">
      <c r="A3" s="261"/>
      <c r="B3" s="261"/>
      <c r="C3" s="261"/>
      <c r="D3" s="262" t="s">
        <v>113</v>
      </c>
      <c r="I3" s="260"/>
    </row>
    <row r="4" spans="1:9" ht="47.25">
      <c r="A4" s="43"/>
      <c r="B4" s="154" t="s">
        <v>365</v>
      </c>
      <c r="C4" s="154" t="s">
        <v>366</v>
      </c>
      <c r="D4" s="154" t="s">
        <v>367</v>
      </c>
      <c r="I4" s="260"/>
    </row>
    <row r="5" spans="1:9" ht="24.95" customHeight="1">
      <c r="A5" s="156" t="s">
        <v>144</v>
      </c>
      <c r="B5" s="289">
        <v>19883344.364066999</v>
      </c>
      <c r="C5" s="289">
        <v>17227120.338076998</v>
      </c>
      <c r="D5" s="290">
        <f>B5/C5%</f>
        <v>115.41885105497852</v>
      </c>
      <c r="E5" s="275"/>
      <c r="F5" s="296"/>
    </row>
    <row r="6" spans="1:9" ht="24.95" customHeight="1">
      <c r="A6" s="157" t="s">
        <v>145</v>
      </c>
      <c r="B6" s="289">
        <v>11267849.353283999</v>
      </c>
      <c r="C6" s="289">
        <v>9476639.4699649997</v>
      </c>
      <c r="D6" s="290">
        <f t="shared" ref="D6:D22" si="0">B6/C6%</f>
        <v>118.90131928091188</v>
      </c>
      <c r="E6" s="275"/>
      <c r="F6" s="284"/>
    </row>
    <row r="7" spans="1:9" ht="24.95" customHeight="1">
      <c r="A7" s="157" t="s">
        <v>146</v>
      </c>
      <c r="B7" s="289">
        <v>49249.098951</v>
      </c>
      <c r="C7" s="289">
        <v>35406.001367999997</v>
      </c>
      <c r="D7" s="290">
        <f>B8/C8%</f>
        <v>110.74031345298977</v>
      </c>
      <c r="E7" s="275"/>
      <c r="F7" s="284"/>
    </row>
    <row r="8" spans="1:9" ht="24.95" customHeight="1">
      <c r="A8" s="157" t="s">
        <v>147</v>
      </c>
      <c r="B8" s="289">
        <v>8542025.9118319992</v>
      </c>
      <c r="C8" s="289">
        <v>7713564.8667440005</v>
      </c>
      <c r="D8" s="290">
        <f t="shared" si="0"/>
        <v>110.74031345298977</v>
      </c>
      <c r="E8" s="275"/>
      <c r="F8" s="284"/>
    </row>
    <row r="9" spans="1:9" ht="24.95" customHeight="1">
      <c r="A9" s="158" t="s">
        <v>148</v>
      </c>
      <c r="B9" s="291">
        <v>349141.92811699997</v>
      </c>
      <c r="C9" s="291">
        <v>235664.51383400001</v>
      </c>
      <c r="D9" s="292">
        <f t="shared" si="0"/>
        <v>148.15210081350324</v>
      </c>
      <c r="E9" s="275"/>
      <c r="F9" s="285"/>
    </row>
    <row r="10" spans="1:9" ht="24.95" customHeight="1">
      <c r="A10" s="158" t="s">
        <v>149</v>
      </c>
      <c r="B10" s="291">
        <v>976803.174918</v>
      </c>
      <c r="C10" s="291">
        <v>753243.15084899997</v>
      </c>
      <c r="D10" s="292">
        <f t="shared" si="0"/>
        <v>129.67966237954101</v>
      </c>
      <c r="E10" s="275"/>
      <c r="F10" s="285"/>
    </row>
    <row r="11" spans="1:9" ht="35.1" customHeight="1">
      <c r="A11" s="158" t="s">
        <v>150</v>
      </c>
      <c r="B11" s="291">
        <v>2558892.1119189998</v>
      </c>
      <c r="C11" s="291">
        <v>2324583.6799329999</v>
      </c>
      <c r="D11" s="292">
        <f t="shared" si="0"/>
        <v>110.07958689586745</v>
      </c>
      <c r="E11" s="275"/>
      <c r="F11" s="285"/>
    </row>
    <row r="12" spans="1:9" ht="35.1" customHeight="1">
      <c r="A12" s="158" t="s">
        <v>151</v>
      </c>
      <c r="B12" s="291">
        <v>673778.90507800004</v>
      </c>
      <c r="C12" s="291">
        <v>629230.52576300001</v>
      </c>
      <c r="D12" s="292">
        <f t="shared" si="0"/>
        <v>107.07981852294611</v>
      </c>
      <c r="E12" s="275"/>
      <c r="F12" s="285"/>
    </row>
    <row r="13" spans="1:9" ht="24.95" customHeight="1">
      <c r="A13" s="158" t="s">
        <v>152</v>
      </c>
      <c r="B13" s="291">
        <v>13272.109682</v>
      </c>
      <c r="C13" s="291">
        <v>15568.840378999999</v>
      </c>
      <c r="D13" s="292">
        <f t="shared" si="0"/>
        <v>85.24790131384519</v>
      </c>
      <c r="E13" s="275"/>
      <c r="F13" s="285"/>
    </row>
    <row r="14" spans="1:9" ht="24.95" customHeight="1">
      <c r="A14" s="158" t="s">
        <v>153</v>
      </c>
      <c r="B14" s="291">
        <v>227218.10604799999</v>
      </c>
      <c r="C14" s="291">
        <v>115269.857516</v>
      </c>
      <c r="D14" s="292">
        <f t="shared" si="0"/>
        <v>197.11840627239522</v>
      </c>
      <c r="E14" s="275"/>
      <c r="F14" s="285"/>
    </row>
    <row r="15" spans="1:9" ht="35.1" customHeight="1">
      <c r="A15" s="158" t="s">
        <v>154</v>
      </c>
      <c r="B15" s="291">
        <v>32458.158022</v>
      </c>
      <c r="C15" s="291">
        <v>31711.826561000002</v>
      </c>
      <c r="D15" s="292">
        <f t="shared" si="0"/>
        <v>102.35347989042629</v>
      </c>
      <c r="E15" s="275"/>
      <c r="F15" s="285"/>
    </row>
    <row r="16" spans="1:9" ht="24.95" customHeight="1">
      <c r="A16" s="158" t="s">
        <v>155</v>
      </c>
      <c r="B16" s="291">
        <v>61743.203722999999</v>
      </c>
      <c r="C16" s="291">
        <v>81129.478849000006</v>
      </c>
      <c r="D16" s="292">
        <f t="shared" si="0"/>
        <v>76.104524026239375</v>
      </c>
      <c r="E16" s="275"/>
      <c r="F16" s="285"/>
    </row>
    <row r="17" spans="1:11" ht="24.95" customHeight="1">
      <c r="A17" s="158" t="s">
        <v>156</v>
      </c>
      <c r="B17" s="291">
        <v>169629.22302999999</v>
      </c>
      <c r="C17" s="291">
        <v>158520.10677899999</v>
      </c>
      <c r="D17" s="292">
        <f>B18/C18%</f>
        <v>117.72311226776377</v>
      </c>
      <c r="E17" s="275"/>
      <c r="F17" s="285"/>
    </row>
    <row r="18" spans="1:11" ht="24.95" customHeight="1">
      <c r="A18" s="158" t="s">
        <v>157</v>
      </c>
      <c r="B18" s="291">
        <v>916653.19712000003</v>
      </c>
      <c r="C18" s="291">
        <v>778651.85473100003</v>
      </c>
      <c r="D18" s="292">
        <f t="shared" si="0"/>
        <v>117.72311226776377</v>
      </c>
      <c r="E18" s="275"/>
      <c r="F18" s="285"/>
    </row>
    <row r="19" spans="1:11" ht="24.95" customHeight="1">
      <c r="A19" s="158" t="s">
        <v>158</v>
      </c>
      <c r="B19" s="291">
        <v>1496665.3215280001</v>
      </c>
      <c r="C19" s="291">
        <v>1515413.925917</v>
      </c>
      <c r="D19" s="292">
        <f t="shared" si="0"/>
        <v>98.762806381256198</v>
      </c>
      <c r="E19" s="275"/>
      <c r="F19" s="285"/>
    </row>
    <row r="20" spans="1:11" ht="24.95" customHeight="1">
      <c r="A20" s="158" t="s">
        <v>159</v>
      </c>
      <c r="B20" s="291">
        <v>957076.41747400002</v>
      </c>
      <c r="C20" s="291">
        <v>934168.40546799998</v>
      </c>
      <c r="D20" s="292">
        <f t="shared" si="0"/>
        <v>102.45223579302316</v>
      </c>
      <c r="E20" s="275"/>
      <c r="F20" s="285"/>
    </row>
    <row r="21" spans="1:11" ht="24.95" customHeight="1">
      <c r="A21" s="158" t="s">
        <v>160</v>
      </c>
      <c r="B21" s="293">
        <v>0</v>
      </c>
      <c r="C21" s="293">
        <v>0</v>
      </c>
      <c r="D21" s="293">
        <v>0</v>
      </c>
      <c r="E21" s="275"/>
      <c r="F21" s="285"/>
    </row>
    <row r="22" spans="1:11" ht="24.95" customHeight="1">
      <c r="A22" s="158" t="s">
        <v>161</v>
      </c>
      <c r="B22" s="291">
        <v>108694.055173</v>
      </c>
      <c r="C22" s="291">
        <v>140408.70016499999</v>
      </c>
      <c r="D22" s="292">
        <f t="shared" si="0"/>
        <v>77.412621187482813</v>
      </c>
      <c r="E22" s="275"/>
      <c r="F22" s="285"/>
    </row>
    <row r="23" spans="1:11" ht="24.95" customHeight="1">
      <c r="A23" s="157" t="s">
        <v>162</v>
      </c>
      <c r="B23" s="293">
        <v>1510</v>
      </c>
      <c r="C23" s="293">
        <v>1510</v>
      </c>
      <c r="D23" s="293">
        <v>0</v>
      </c>
      <c r="E23" s="275"/>
      <c r="F23" s="284"/>
    </row>
    <row r="24" spans="1:11" ht="24.95" customHeight="1">
      <c r="A24" s="157" t="s">
        <v>163</v>
      </c>
      <c r="B24" s="293">
        <v>0</v>
      </c>
      <c r="C24" s="293">
        <v>0</v>
      </c>
      <c r="D24" s="293">
        <v>0</v>
      </c>
      <c r="E24" s="275"/>
      <c r="F24" s="284"/>
    </row>
    <row r="25" spans="1:11" ht="24.95" customHeight="1">
      <c r="A25" s="157" t="s">
        <v>164</v>
      </c>
      <c r="B25" s="293">
        <v>0</v>
      </c>
      <c r="C25" s="293">
        <v>0</v>
      </c>
      <c r="D25" s="293">
        <v>0</v>
      </c>
      <c r="E25" s="275"/>
      <c r="F25" s="284"/>
    </row>
    <row r="26" spans="1:11" s="276" customFormat="1" ht="20.100000000000001" customHeight="1">
      <c r="A26" s="159" t="s">
        <v>165</v>
      </c>
      <c r="B26" s="293">
        <v>22710</v>
      </c>
      <c r="C26" s="293">
        <v>0</v>
      </c>
      <c r="D26" s="293">
        <v>0</v>
      </c>
      <c r="E26" s="275"/>
      <c r="F26" s="284"/>
      <c r="J26" s="260"/>
      <c r="K26" s="260"/>
    </row>
    <row r="27" spans="1:11" ht="5.25" customHeight="1">
      <c r="A27" s="159"/>
      <c r="B27" s="43"/>
      <c r="C27" s="43"/>
      <c r="D27" s="43"/>
      <c r="E27" s="43"/>
      <c r="F27" s="43"/>
    </row>
    <row r="28" spans="1:11" ht="3.75" customHeight="1">
      <c r="A28" s="277"/>
      <c r="B28" s="43"/>
      <c r="C28" s="43"/>
      <c r="D28" s="43"/>
      <c r="E28" s="43"/>
      <c r="F28" s="43"/>
    </row>
    <row r="29" spans="1:11">
      <c r="A29" s="427" t="s">
        <v>372</v>
      </c>
      <c r="B29" s="427"/>
      <c r="C29" s="427"/>
      <c r="D29" s="427"/>
      <c r="E29" s="278"/>
      <c r="F29" s="278"/>
    </row>
    <row r="30" spans="1:11" ht="20.100000000000001" customHeight="1">
      <c r="A30" s="43"/>
      <c r="B30" s="43"/>
      <c r="C30" s="43"/>
      <c r="D30" s="43"/>
      <c r="E30" s="43"/>
      <c r="F30" s="43"/>
    </row>
    <row r="31" spans="1:11" ht="20.100000000000001" customHeight="1">
      <c r="A31" s="43"/>
      <c r="B31" s="43"/>
      <c r="C31" s="43"/>
      <c r="D31" s="43"/>
      <c r="E31" s="43"/>
      <c r="F31" s="43"/>
    </row>
    <row r="32" spans="1:11" ht="20.100000000000001" customHeight="1">
      <c r="A32" s="43"/>
      <c r="B32" s="43"/>
      <c r="C32" s="43"/>
      <c r="D32" s="43"/>
      <c r="E32" s="43"/>
      <c r="F32" s="43"/>
    </row>
    <row r="33" spans="1:6" ht="20.100000000000001" customHeight="1">
      <c r="A33" s="43"/>
      <c r="B33" s="43"/>
      <c r="C33" s="43"/>
      <c r="D33" s="43"/>
      <c r="E33" s="43"/>
      <c r="F33" s="43"/>
    </row>
    <row r="34" spans="1:6" ht="20.100000000000001" customHeight="1">
      <c r="A34" s="43"/>
      <c r="B34" s="43"/>
      <c r="C34" s="43"/>
      <c r="D34" s="43"/>
      <c r="E34" s="43"/>
      <c r="F34" s="43"/>
    </row>
    <row r="35" spans="1:6" ht="20.100000000000001" customHeight="1">
      <c r="A35" s="43"/>
      <c r="B35" s="43"/>
      <c r="C35" s="43"/>
      <c r="D35" s="43"/>
      <c r="E35" s="43"/>
      <c r="F35" s="43"/>
    </row>
    <row r="36" spans="1:6" ht="20.100000000000001" customHeight="1">
      <c r="A36" s="43"/>
      <c r="B36" s="43"/>
      <c r="C36" s="43"/>
      <c r="D36" s="43"/>
      <c r="E36" s="43"/>
      <c r="F36" s="43"/>
    </row>
    <row r="37" spans="1:6" ht="20.100000000000001" customHeight="1">
      <c r="A37" s="43"/>
      <c r="B37" s="43"/>
      <c r="C37" s="43"/>
      <c r="D37" s="43"/>
      <c r="E37" s="43"/>
      <c r="F37" s="43"/>
    </row>
    <row r="38" spans="1:6" ht="20.100000000000001" customHeight="1">
      <c r="A38" s="43"/>
      <c r="B38" s="43"/>
      <c r="C38" s="43"/>
      <c r="D38" s="43"/>
      <c r="E38" s="43"/>
      <c r="F38" s="43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F013-E9F6-42CA-B5E7-7ED0723A97DC}">
  <dimension ref="A1:K32"/>
  <sheetViews>
    <sheetView topLeftCell="A10" zoomScale="85" zoomScaleNormal="85" workbookViewId="0">
      <selection activeCell="I28" sqref="I28"/>
    </sheetView>
  </sheetViews>
  <sheetFormatPr defaultColWidth="8" defaultRowHeight="18.75"/>
  <cols>
    <col min="1" max="1" width="5.125" style="348" customWidth="1"/>
    <col min="2" max="2" width="40.125" style="346" customWidth="1"/>
    <col min="3" max="3" width="13.375" style="346" customWidth="1"/>
    <col min="4" max="5" width="13" style="346" customWidth="1"/>
    <col min="6" max="6" width="14.75" style="346" customWidth="1"/>
    <col min="7" max="16384" width="8" style="346"/>
  </cols>
  <sheetData>
    <row r="1" spans="1:6" ht="27" customHeight="1">
      <c r="A1" s="428" t="s">
        <v>330</v>
      </c>
      <c r="B1" s="428"/>
      <c r="C1" s="428"/>
      <c r="D1" s="428"/>
      <c r="E1" s="428"/>
      <c r="F1" s="428"/>
    </row>
    <row r="2" spans="1:6">
      <c r="A2" s="347"/>
      <c r="B2" s="347"/>
      <c r="C2" s="347"/>
      <c r="D2" s="347"/>
      <c r="E2" s="348"/>
      <c r="F2" s="347"/>
    </row>
    <row r="3" spans="1:6">
      <c r="D3" s="429" t="s">
        <v>312</v>
      </c>
      <c r="E3" s="429"/>
      <c r="F3" s="429"/>
    </row>
    <row r="4" spans="1:6" ht="63" customHeight="1">
      <c r="A4" s="361" t="s">
        <v>286</v>
      </c>
      <c r="B4" s="361" t="s">
        <v>287</v>
      </c>
      <c r="C4" s="374" t="s">
        <v>332</v>
      </c>
      <c r="D4" s="349" t="s">
        <v>376</v>
      </c>
      <c r="E4" s="349" t="s">
        <v>374</v>
      </c>
      <c r="F4" s="349" t="s">
        <v>375</v>
      </c>
    </row>
    <row r="5" spans="1:6">
      <c r="A5" s="161" t="s">
        <v>288</v>
      </c>
      <c r="B5" s="155" t="s">
        <v>289</v>
      </c>
      <c r="C5" s="355">
        <v>109581</v>
      </c>
      <c r="D5" s="355">
        <v>118060</v>
      </c>
      <c r="E5" s="355">
        <v>120000</v>
      </c>
      <c r="F5" s="375">
        <f>E5/C5%</f>
        <v>109.50803515207929</v>
      </c>
    </row>
    <row r="6" spans="1:6">
      <c r="A6" s="350">
        <v>1</v>
      </c>
      <c r="B6" s="351" t="s">
        <v>290</v>
      </c>
      <c r="C6" s="356">
        <v>109581</v>
      </c>
      <c r="D6" s="356">
        <v>118060</v>
      </c>
      <c r="E6" s="356">
        <v>120000</v>
      </c>
      <c r="F6" s="376">
        <f t="shared" ref="F6:F28" si="0">E6/C6%</f>
        <v>109.50803515207929</v>
      </c>
    </row>
    <row r="7" spans="1:6">
      <c r="A7" s="206"/>
      <c r="B7" s="352" t="s">
        <v>291</v>
      </c>
      <c r="C7" s="357">
        <v>99974</v>
      </c>
      <c r="D7" s="357">
        <v>12718</v>
      </c>
      <c r="E7" s="358">
        <v>13000</v>
      </c>
      <c r="F7" s="377">
        <f t="shared" si="0"/>
        <v>13.003380879028548</v>
      </c>
    </row>
    <row r="8" spans="1:6">
      <c r="A8" s="206"/>
      <c r="B8" s="352" t="s">
        <v>292</v>
      </c>
      <c r="C8" s="357">
        <v>9607</v>
      </c>
      <c r="D8" s="357">
        <v>105342</v>
      </c>
      <c r="E8" s="358">
        <v>107000</v>
      </c>
      <c r="F8" s="377">
        <f t="shared" si="0"/>
        <v>1113.7712084938066</v>
      </c>
    </row>
    <row r="9" spans="1:6">
      <c r="A9" s="350">
        <v>2</v>
      </c>
      <c r="B9" s="351" t="s">
        <v>293</v>
      </c>
      <c r="C9" s="356">
        <v>109581</v>
      </c>
      <c r="D9" s="356">
        <v>118060</v>
      </c>
      <c r="E9" s="356">
        <v>120000</v>
      </c>
      <c r="F9" s="376">
        <f t="shared" si="0"/>
        <v>109.50803515207929</v>
      </c>
    </row>
    <row r="10" spans="1:6">
      <c r="A10" s="206"/>
      <c r="B10" s="352" t="s">
        <v>294</v>
      </c>
      <c r="C10" s="357">
        <v>68521</v>
      </c>
      <c r="D10" s="357">
        <v>48770</v>
      </c>
      <c r="E10" s="358">
        <v>49000</v>
      </c>
      <c r="F10" s="377">
        <f t="shared" si="0"/>
        <v>71.510923658440475</v>
      </c>
    </row>
    <row r="11" spans="1:6">
      <c r="A11" s="206"/>
      <c r="B11" s="352" t="s">
        <v>295</v>
      </c>
      <c r="C11" s="357">
        <v>41060</v>
      </c>
      <c r="D11" s="357">
        <v>69290</v>
      </c>
      <c r="E11" s="358">
        <v>71000</v>
      </c>
      <c r="F11" s="377">
        <f t="shared" si="0"/>
        <v>172.9176814417925</v>
      </c>
    </row>
    <row r="12" spans="1:6">
      <c r="A12" s="350">
        <v>3</v>
      </c>
      <c r="B12" s="351" t="s">
        <v>296</v>
      </c>
      <c r="C12" s="356">
        <v>109581</v>
      </c>
      <c r="D12" s="356">
        <v>118060</v>
      </c>
      <c r="E12" s="356">
        <v>120000</v>
      </c>
      <c r="F12" s="376">
        <f t="shared" si="0"/>
        <v>109.50803515207929</v>
      </c>
    </row>
    <row r="13" spans="1:6">
      <c r="A13" s="206"/>
      <c r="B13" s="352" t="s">
        <v>297</v>
      </c>
      <c r="C13" s="357">
        <v>40296</v>
      </c>
      <c r="D13" s="357">
        <v>79451</v>
      </c>
      <c r="E13" s="358">
        <v>78480</v>
      </c>
      <c r="F13" s="377">
        <f t="shared" si="0"/>
        <v>194.75878499106611</v>
      </c>
    </row>
    <row r="14" spans="1:6">
      <c r="A14" s="206"/>
      <c r="B14" s="352" t="s">
        <v>298</v>
      </c>
      <c r="C14" s="357">
        <v>69285</v>
      </c>
      <c r="D14" s="357">
        <v>38609</v>
      </c>
      <c r="E14" s="358">
        <v>41520</v>
      </c>
      <c r="F14" s="377">
        <f t="shared" si="0"/>
        <v>59.926390993721583</v>
      </c>
    </row>
    <row r="15" spans="1:6">
      <c r="A15" s="161" t="s">
        <v>299</v>
      </c>
      <c r="B15" s="353" t="s">
        <v>300</v>
      </c>
      <c r="C15" s="359">
        <v>115788</v>
      </c>
      <c r="D15" s="359">
        <v>120456</v>
      </c>
      <c r="E15" s="360">
        <v>122000</v>
      </c>
      <c r="F15" s="378">
        <f t="shared" si="0"/>
        <v>105.36497737243927</v>
      </c>
    </row>
    <row r="16" spans="1:6">
      <c r="A16" s="350">
        <v>1</v>
      </c>
      <c r="B16" s="351" t="s">
        <v>290</v>
      </c>
      <c r="C16" s="356">
        <v>115788</v>
      </c>
      <c r="D16" s="356">
        <v>120456</v>
      </c>
      <c r="E16" s="356">
        <v>122000</v>
      </c>
      <c r="F16" s="376">
        <f t="shared" si="0"/>
        <v>105.36497737243927</v>
      </c>
    </row>
    <row r="17" spans="1:11">
      <c r="A17" s="206"/>
      <c r="B17" s="352" t="s">
        <v>291</v>
      </c>
      <c r="C17" s="357">
        <v>114607</v>
      </c>
      <c r="D17" s="357">
        <v>118343</v>
      </c>
      <c r="E17" s="358">
        <v>119800</v>
      </c>
      <c r="F17" s="377">
        <f t="shared" si="0"/>
        <v>104.53113684155419</v>
      </c>
    </row>
    <row r="18" spans="1:11">
      <c r="A18" s="206"/>
      <c r="B18" s="352" t="s">
        <v>292</v>
      </c>
      <c r="C18" s="357">
        <v>1181</v>
      </c>
      <c r="D18" s="357">
        <v>2113</v>
      </c>
      <c r="E18" s="358">
        <v>2200</v>
      </c>
      <c r="F18" s="377">
        <f t="shared" si="0"/>
        <v>186.28281117696866</v>
      </c>
    </row>
    <row r="19" spans="1:11">
      <c r="A19" s="350">
        <v>2</v>
      </c>
      <c r="B19" s="351" t="s">
        <v>293</v>
      </c>
      <c r="C19" s="356">
        <v>115788</v>
      </c>
      <c r="D19" s="356">
        <v>120456</v>
      </c>
      <c r="E19" s="356">
        <v>122000</v>
      </c>
      <c r="F19" s="376">
        <f t="shared" si="0"/>
        <v>105.36497737243927</v>
      </c>
    </row>
    <row r="20" spans="1:11">
      <c r="A20" s="206"/>
      <c r="B20" s="352" t="s">
        <v>301</v>
      </c>
      <c r="C20" s="357">
        <v>83073</v>
      </c>
      <c r="D20" s="357">
        <v>85050</v>
      </c>
      <c r="E20" s="358">
        <v>86000</v>
      </c>
      <c r="F20" s="377">
        <f t="shared" si="0"/>
        <v>103.52340712385492</v>
      </c>
      <c r="G20" s="384"/>
    </row>
    <row r="21" spans="1:11">
      <c r="A21" s="206"/>
      <c r="B21" s="352" t="s">
        <v>302</v>
      </c>
      <c r="C21" s="357">
        <v>19120</v>
      </c>
      <c r="D21" s="357">
        <v>21309</v>
      </c>
      <c r="E21" s="358">
        <v>21500</v>
      </c>
      <c r="F21" s="377">
        <f t="shared" si="0"/>
        <v>112.44769874476988</v>
      </c>
      <c r="G21" s="384"/>
    </row>
    <row r="22" spans="1:11">
      <c r="A22" s="206"/>
      <c r="B22" s="352" t="s">
        <v>303</v>
      </c>
      <c r="C22" s="357">
        <v>13595</v>
      </c>
      <c r="D22" s="357">
        <v>14097</v>
      </c>
      <c r="E22" s="358">
        <v>14500</v>
      </c>
      <c r="F22" s="377">
        <f t="shared" si="0"/>
        <v>106.6568591393895</v>
      </c>
      <c r="G22" s="384"/>
    </row>
    <row r="23" spans="1:11">
      <c r="A23" s="350">
        <v>3</v>
      </c>
      <c r="B23" s="351" t="s">
        <v>296</v>
      </c>
      <c r="C23" s="356">
        <v>115788</v>
      </c>
      <c r="D23" s="356">
        <v>120456</v>
      </c>
      <c r="E23" s="356">
        <v>122000</v>
      </c>
      <c r="F23" s="376">
        <f t="shared" si="0"/>
        <v>105.36497737243927</v>
      </c>
    </row>
    <row r="24" spans="1:11">
      <c r="A24" s="206"/>
      <c r="B24" s="352" t="s">
        <v>304</v>
      </c>
      <c r="C24" s="357">
        <v>1322</v>
      </c>
      <c r="D24" s="357">
        <v>658</v>
      </c>
      <c r="E24" s="358">
        <v>660</v>
      </c>
      <c r="F24" s="377">
        <f t="shared" si="0"/>
        <v>49.924357034795761</v>
      </c>
      <c r="G24" s="384"/>
      <c r="I24" s="385"/>
      <c r="J24" s="385"/>
      <c r="K24" s="385"/>
    </row>
    <row r="25" spans="1:11">
      <c r="A25" s="206"/>
      <c r="B25" s="352" t="s">
        <v>305</v>
      </c>
      <c r="C25" s="357">
        <v>44823</v>
      </c>
      <c r="D25" s="357">
        <v>47658</v>
      </c>
      <c r="E25" s="358">
        <v>47840</v>
      </c>
      <c r="F25" s="377">
        <f t="shared" si="0"/>
        <v>106.73091939406108</v>
      </c>
      <c r="G25" s="384"/>
    </row>
    <row r="26" spans="1:11">
      <c r="A26" s="206"/>
      <c r="B26" s="352" t="s">
        <v>306</v>
      </c>
      <c r="C26" s="357">
        <v>2638</v>
      </c>
      <c r="D26" s="357">
        <v>3907</v>
      </c>
      <c r="E26" s="358">
        <v>4000</v>
      </c>
      <c r="F26" s="377">
        <f t="shared" si="0"/>
        <v>151.63002274450341</v>
      </c>
      <c r="G26" s="384"/>
    </row>
    <row r="27" spans="1:11">
      <c r="A27" s="206"/>
      <c r="B27" s="352" t="s">
        <v>307</v>
      </c>
      <c r="C27" s="357">
        <v>66786</v>
      </c>
      <c r="D27" s="357">
        <v>68059.28</v>
      </c>
      <c r="E27" s="358">
        <v>69325</v>
      </c>
      <c r="F27" s="377">
        <f t="shared" si="0"/>
        <v>103.80169496601084</v>
      </c>
      <c r="G27" s="384"/>
    </row>
    <row r="28" spans="1:11">
      <c r="A28" s="206"/>
      <c r="B28" s="352" t="s">
        <v>308</v>
      </c>
      <c r="C28" s="357">
        <v>219</v>
      </c>
      <c r="D28" s="357">
        <v>173.72</v>
      </c>
      <c r="E28" s="358">
        <v>175</v>
      </c>
      <c r="F28" s="377">
        <f t="shared" si="0"/>
        <v>79.908675799086765</v>
      </c>
      <c r="G28" s="384"/>
    </row>
    <row r="29" spans="1:11">
      <c r="A29" s="161" t="s">
        <v>309</v>
      </c>
      <c r="B29" s="155" t="s">
        <v>310</v>
      </c>
      <c r="C29" s="357"/>
      <c r="D29" s="357" t="s">
        <v>279</v>
      </c>
      <c r="E29" s="359" t="s">
        <v>279</v>
      </c>
      <c r="F29" s="379" t="s">
        <v>279</v>
      </c>
    </row>
    <row r="30" spans="1:11">
      <c r="A30" s="206">
        <v>1</v>
      </c>
      <c r="B30" s="153" t="s">
        <v>311</v>
      </c>
      <c r="C30" s="362">
        <v>0.52</v>
      </c>
      <c r="D30" s="362">
        <v>0.8</v>
      </c>
      <c r="E30" s="362">
        <v>0.79</v>
      </c>
      <c r="F30" s="362" t="s">
        <v>243</v>
      </c>
    </row>
    <row r="31" spans="1:11">
      <c r="F31" s="380"/>
    </row>
    <row r="32" spans="1:11">
      <c r="A32" s="354" t="s">
        <v>313</v>
      </c>
    </row>
  </sheetData>
  <mergeCells count="2">
    <mergeCell ref="A1:F1"/>
    <mergeCell ref="D3: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G36"/>
  <sheetViews>
    <sheetView workbookViewId="0">
      <selection activeCell="I5" sqref="I5"/>
    </sheetView>
  </sheetViews>
  <sheetFormatPr defaultColWidth="9" defaultRowHeight="15"/>
  <cols>
    <col min="1" max="1" width="24.375" style="110" customWidth="1"/>
    <col min="2" max="2" width="9.25" style="110" customWidth="1"/>
    <col min="3" max="3" width="11.5" style="110" customWidth="1"/>
    <col min="4" max="4" width="11.625" style="110" customWidth="1"/>
    <col min="5" max="5" width="10.375" style="110" customWidth="1"/>
    <col min="6" max="6" width="10.875" style="110" customWidth="1"/>
    <col min="7" max="7" width="12" style="110" customWidth="1"/>
    <col min="8" max="16384" width="9" style="110"/>
  </cols>
  <sheetData>
    <row r="1" spans="1:7" s="83" customFormat="1" ht="50.1" customHeight="1">
      <c r="A1" s="433" t="s">
        <v>331</v>
      </c>
      <c r="B1" s="433"/>
      <c r="C1" s="433"/>
      <c r="D1" s="433"/>
      <c r="E1" s="433"/>
      <c r="F1" s="433"/>
      <c r="G1" s="433"/>
    </row>
    <row r="2" spans="1:7" s="83" customFormat="1" ht="24.95" customHeight="1"/>
    <row r="3" spans="1:7" ht="32.25" customHeight="1">
      <c r="A3" s="109"/>
      <c r="B3" s="430" t="s">
        <v>109</v>
      </c>
      <c r="C3" s="430" t="s">
        <v>377</v>
      </c>
      <c r="D3" s="430" t="s">
        <v>378</v>
      </c>
      <c r="E3" s="432" t="s">
        <v>379</v>
      </c>
      <c r="F3" s="432"/>
      <c r="G3" s="430" t="s">
        <v>380</v>
      </c>
    </row>
    <row r="4" spans="1:7" ht="48.75" customHeight="1">
      <c r="B4" s="431"/>
      <c r="C4" s="431"/>
      <c r="D4" s="431"/>
      <c r="E4" s="283" t="s">
        <v>383</v>
      </c>
      <c r="F4" s="283" t="s">
        <v>381</v>
      </c>
      <c r="G4" s="431"/>
    </row>
    <row r="5" spans="1:7" ht="24.95" customHeight="1">
      <c r="A5" s="83" t="s">
        <v>16</v>
      </c>
      <c r="B5" s="84"/>
      <c r="C5" s="111"/>
      <c r="D5" s="111"/>
      <c r="E5" s="111"/>
      <c r="F5" s="111"/>
      <c r="G5" s="294"/>
    </row>
    <row r="6" spans="1:7" ht="24.95" customHeight="1">
      <c r="A6" s="84" t="s">
        <v>10</v>
      </c>
      <c r="B6" s="111" t="s">
        <v>11</v>
      </c>
      <c r="C6" s="363">
        <v>27</v>
      </c>
      <c r="D6" s="363">
        <v>58</v>
      </c>
      <c r="E6" s="363">
        <v>13</v>
      </c>
      <c r="F6" s="363">
        <v>22</v>
      </c>
      <c r="G6" s="363">
        <v>28</v>
      </c>
    </row>
    <row r="7" spans="1:7" ht="24.95" customHeight="1">
      <c r="A7" s="112" t="s">
        <v>8</v>
      </c>
      <c r="B7" s="111" t="s">
        <v>2</v>
      </c>
      <c r="C7" s="363">
        <v>26</v>
      </c>
      <c r="D7" s="363">
        <v>57</v>
      </c>
      <c r="E7" s="363">
        <v>12</v>
      </c>
      <c r="F7" s="363">
        <v>21</v>
      </c>
      <c r="G7" s="363">
        <v>27</v>
      </c>
    </row>
    <row r="8" spans="1:7" ht="24.95" customHeight="1">
      <c r="A8" s="112" t="s">
        <v>7</v>
      </c>
      <c r="B8" s="111" t="s">
        <v>2</v>
      </c>
      <c r="C8" s="363">
        <v>1</v>
      </c>
      <c r="D8" s="363">
        <v>1</v>
      </c>
      <c r="E8" s="363">
        <v>1</v>
      </c>
      <c r="F8" s="363">
        <v>1</v>
      </c>
      <c r="G8" s="363">
        <v>1</v>
      </c>
    </row>
    <row r="9" spans="1:7" ht="24.95" customHeight="1">
      <c r="A9" s="112" t="s">
        <v>22</v>
      </c>
      <c r="B9" s="111" t="s">
        <v>2</v>
      </c>
      <c r="C9" s="363">
        <v>0</v>
      </c>
      <c r="D9" s="363">
        <v>0</v>
      </c>
      <c r="E9" s="363">
        <v>0</v>
      </c>
      <c r="F9" s="363">
        <v>0</v>
      </c>
      <c r="G9" s="363">
        <v>0</v>
      </c>
    </row>
    <row r="10" spans="1:7" ht="24.95" customHeight="1">
      <c r="A10" s="84" t="s">
        <v>12</v>
      </c>
      <c r="B10" s="111" t="s">
        <v>13</v>
      </c>
      <c r="C10" s="363">
        <v>11</v>
      </c>
      <c r="D10" s="363">
        <v>32</v>
      </c>
      <c r="E10" s="363">
        <v>3</v>
      </c>
      <c r="F10" s="363">
        <v>8</v>
      </c>
      <c r="G10" s="363">
        <v>11</v>
      </c>
    </row>
    <row r="11" spans="1:7" ht="24.95" customHeight="1">
      <c r="A11" s="112" t="s">
        <v>8</v>
      </c>
      <c r="B11" s="111" t="s">
        <v>2</v>
      </c>
      <c r="C11" s="363">
        <v>10</v>
      </c>
      <c r="D11" s="363">
        <v>31</v>
      </c>
      <c r="E11" s="363">
        <v>2</v>
      </c>
      <c r="F11" s="363">
        <v>7</v>
      </c>
      <c r="G11" s="363">
        <v>10</v>
      </c>
    </row>
    <row r="12" spans="1:7" ht="24.95" customHeight="1">
      <c r="A12" s="112" t="s">
        <v>7</v>
      </c>
      <c r="B12" s="111" t="s">
        <v>2</v>
      </c>
      <c r="C12" s="363">
        <v>1</v>
      </c>
      <c r="D12" s="363">
        <v>1</v>
      </c>
      <c r="E12" s="363">
        <v>1</v>
      </c>
      <c r="F12" s="363">
        <v>1</v>
      </c>
      <c r="G12" s="363">
        <v>1</v>
      </c>
    </row>
    <row r="13" spans="1:7" ht="24.95" customHeight="1">
      <c r="A13" s="112" t="s">
        <v>22</v>
      </c>
      <c r="B13" s="111" t="s">
        <v>2</v>
      </c>
      <c r="C13" s="363"/>
      <c r="D13" s="363">
        <v>0</v>
      </c>
      <c r="E13" s="363">
        <v>0</v>
      </c>
      <c r="F13" s="363">
        <v>0</v>
      </c>
      <c r="G13" s="363">
        <v>0</v>
      </c>
    </row>
    <row r="14" spans="1:7" ht="24.95" customHeight="1">
      <c r="A14" s="84" t="s">
        <v>14</v>
      </c>
      <c r="B14" s="111" t="s">
        <v>13</v>
      </c>
      <c r="C14" s="363">
        <v>31</v>
      </c>
      <c r="D14" s="363">
        <v>64</v>
      </c>
      <c r="E14" s="363">
        <v>19</v>
      </c>
      <c r="F14" s="363">
        <v>29</v>
      </c>
      <c r="G14" s="363">
        <v>49</v>
      </c>
    </row>
    <row r="15" spans="1:7" ht="24.95" customHeight="1">
      <c r="A15" s="112" t="s">
        <v>8</v>
      </c>
      <c r="B15" s="111" t="s">
        <v>2</v>
      </c>
      <c r="C15" s="363">
        <v>31</v>
      </c>
      <c r="D15" s="363">
        <v>64</v>
      </c>
      <c r="E15" s="363">
        <v>19</v>
      </c>
      <c r="F15" s="363">
        <v>29</v>
      </c>
      <c r="G15" s="363">
        <v>49</v>
      </c>
    </row>
    <row r="16" spans="1:7" ht="24.95" customHeight="1">
      <c r="A16" s="112" t="s">
        <v>7</v>
      </c>
      <c r="B16" s="111" t="s">
        <v>2</v>
      </c>
      <c r="C16" s="363">
        <v>0</v>
      </c>
      <c r="D16" s="363">
        <v>0</v>
      </c>
      <c r="E16" s="363">
        <v>0</v>
      </c>
      <c r="F16" s="363">
        <v>0</v>
      </c>
      <c r="G16" s="363">
        <v>0</v>
      </c>
    </row>
    <row r="17" spans="1:7" ht="24.95" customHeight="1">
      <c r="A17" s="112" t="s">
        <v>22</v>
      </c>
      <c r="B17" s="111" t="s">
        <v>2</v>
      </c>
      <c r="C17" s="363">
        <v>0</v>
      </c>
      <c r="D17" s="363">
        <v>0</v>
      </c>
      <c r="E17" s="363">
        <v>0</v>
      </c>
      <c r="F17" s="363">
        <v>0</v>
      </c>
      <c r="G17" s="363">
        <v>0</v>
      </c>
    </row>
    <row r="18" spans="1:7" ht="24.95" customHeight="1">
      <c r="A18" s="83" t="s">
        <v>17</v>
      </c>
      <c r="B18" s="111"/>
      <c r="C18" s="363"/>
      <c r="D18" s="363">
        <v>0</v>
      </c>
      <c r="E18" s="363">
        <v>0</v>
      </c>
      <c r="F18" s="363">
        <v>0</v>
      </c>
      <c r="G18" s="363">
        <v>0</v>
      </c>
    </row>
    <row r="19" spans="1:7" ht="24.95" customHeight="1">
      <c r="A19" s="84" t="s">
        <v>15</v>
      </c>
      <c r="B19" s="111" t="s">
        <v>11</v>
      </c>
      <c r="C19" s="363">
        <v>0</v>
      </c>
      <c r="D19" s="363">
        <v>12</v>
      </c>
      <c r="E19" s="363">
        <v>-1</v>
      </c>
      <c r="F19" s="363">
        <v>0</v>
      </c>
      <c r="G19" s="363">
        <v>-2</v>
      </c>
    </row>
    <row r="20" spans="1:7" ht="24.95" customHeight="1">
      <c r="A20" s="84" t="s">
        <v>12</v>
      </c>
      <c r="B20" s="111" t="s">
        <v>13</v>
      </c>
      <c r="C20" s="363">
        <v>0</v>
      </c>
      <c r="D20" s="363">
        <v>0</v>
      </c>
      <c r="E20" s="363">
        <v>0</v>
      </c>
      <c r="F20" s="363">
        <v>0</v>
      </c>
      <c r="G20" s="363">
        <v>0</v>
      </c>
    </row>
    <row r="21" spans="1:7" ht="24.95" customHeight="1">
      <c r="A21" s="84" t="s">
        <v>14</v>
      </c>
      <c r="B21" s="111" t="s">
        <v>2</v>
      </c>
      <c r="C21" s="363">
        <v>0</v>
      </c>
      <c r="D21" s="363">
        <v>0</v>
      </c>
      <c r="E21" s="363">
        <v>0</v>
      </c>
      <c r="F21" s="363">
        <v>0</v>
      </c>
      <c r="G21" s="363">
        <v>-1</v>
      </c>
    </row>
    <row r="22" spans="1:7" ht="24.95" customHeight="1">
      <c r="A22" s="84" t="s">
        <v>20</v>
      </c>
      <c r="B22" s="111" t="s">
        <v>23</v>
      </c>
      <c r="C22" s="363">
        <v>0</v>
      </c>
      <c r="D22" s="342">
        <v>12.5</v>
      </c>
      <c r="E22" s="342">
        <v>0</v>
      </c>
      <c r="F22" s="342">
        <v>-910</v>
      </c>
      <c r="G22" s="342">
        <v>-2605.5</v>
      </c>
    </row>
    <row r="23" spans="1:7" s="84" customFormat="1" ht="24.95" customHeight="1">
      <c r="A23" s="83" t="s">
        <v>244</v>
      </c>
      <c r="C23" s="342"/>
      <c r="D23" s="342">
        <v>0</v>
      </c>
      <c r="E23" s="342">
        <v>0</v>
      </c>
      <c r="F23" s="342">
        <v>0</v>
      </c>
      <c r="G23" s="342">
        <v>0</v>
      </c>
    </row>
    <row r="24" spans="1:7" s="84" customFormat="1" ht="26.25" customHeight="1">
      <c r="A24" s="84" t="s">
        <v>245</v>
      </c>
      <c r="B24" s="111" t="s">
        <v>11</v>
      </c>
      <c r="C24" s="363">
        <v>66</v>
      </c>
      <c r="D24" s="363">
        <v>319</v>
      </c>
      <c r="E24" s="363">
        <v>10</v>
      </c>
      <c r="F24" s="363">
        <v>10</v>
      </c>
      <c r="G24" s="363">
        <v>4</v>
      </c>
    </row>
    <row r="25" spans="1:7" s="84" customFormat="1" ht="26.25" customHeight="1">
      <c r="A25" s="84" t="s">
        <v>246</v>
      </c>
      <c r="B25" s="111" t="s">
        <v>11</v>
      </c>
      <c r="C25" s="363">
        <v>66</v>
      </c>
      <c r="D25" s="363">
        <v>319</v>
      </c>
      <c r="E25" s="363">
        <v>10</v>
      </c>
      <c r="F25" s="363">
        <v>10</v>
      </c>
      <c r="G25" s="363">
        <v>28</v>
      </c>
    </row>
    <row r="26" spans="1:7" s="84" customFormat="1" ht="26.25" customHeight="1">
      <c r="A26" s="84" t="s">
        <v>247</v>
      </c>
      <c r="B26" s="111" t="s">
        <v>23</v>
      </c>
      <c r="C26" s="342">
        <v>68.650000000000006</v>
      </c>
      <c r="D26" s="342">
        <v>2692.15</v>
      </c>
      <c r="E26" s="342">
        <v>2.6500000000000057</v>
      </c>
      <c r="F26" s="342">
        <v>-149.65</v>
      </c>
      <c r="G26" s="342">
        <v>137.05499999999984</v>
      </c>
    </row>
    <row r="27" spans="1:7" s="84" customFormat="1" ht="15.75"/>
    <row r="28" spans="1:7" s="84" customFormat="1" ht="15.75"/>
    <row r="29" spans="1:7" s="84" customFormat="1" ht="15.75"/>
    <row r="30" spans="1:7" s="84" customFormat="1" ht="15.75"/>
    <row r="31" spans="1:7" s="84" customFormat="1" ht="15.75"/>
    <row r="32" spans="1:7" s="84" customFormat="1" ht="15.75"/>
    <row r="33" s="84" customFormat="1" ht="15.75"/>
    <row r="34" s="84" customFormat="1" ht="15.75"/>
    <row r="35" s="84" customFormat="1" ht="15.75"/>
    <row r="36" s="84" customFormat="1" ht="15.75"/>
  </sheetData>
  <mergeCells count="6">
    <mergeCell ref="B3:B4"/>
    <mergeCell ref="C3:C4"/>
    <mergeCell ref="D3:D4"/>
    <mergeCell ref="E3:F3"/>
    <mergeCell ref="A1:G1"/>
    <mergeCell ref="G3:G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1" firstPageNumber="1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P36"/>
  <sheetViews>
    <sheetView topLeftCell="A10" zoomScaleSheetLayoutView="100" workbookViewId="0">
      <selection activeCell="D26" sqref="D26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2" width="12.875" style="2" customWidth="1"/>
    <col min="13" max="16" width="12.875" style="88" customWidth="1"/>
    <col min="17" max="21" width="12.875" style="2" customWidth="1"/>
    <col min="22" max="16384" width="12.875" style="2"/>
  </cols>
  <sheetData>
    <row r="1" spans="1:120" ht="50.1" customHeight="1">
      <c r="A1" s="387" t="s">
        <v>114</v>
      </c>
      <c r="B1" s="387"/>
      <c r="C1" s="387"/>
      <c r="D1" s="387"/>
      <c r="E1" s="387"/>
    </row>
    <row r="2" spans="1:120" ht="24.95" customHeight="1">
      <c r="A2" s="25"/>
      <c r="C2" s="26"/>
      <c r="D2" s="388" t="s">
        <v>112</v>
      </c>
      <c r="E2" s="388"/>
    </row>
    <row r="3" spans="1:120" ht="75" customHeight="1">
      <c r="A3" s="47"/>
      <c r="B3" s="85" t="s">
        <v>338</v>
      </c>
      <c r="C3" s="85" t="s">
        <v>339</v>
      </c>
      <c r="D3" s="85" t="s">
        <v>336</v>
      </c>
      <c r="E3" s="85" t="s">
        <v>337</v>
      </c>
      <c r="G3" s="87"/>
      <c r="H3" s="87"/>
      <c r="I3" s="87"/>
      <c r="J3" s="87"/>
      <c r="K3" s="87"/>
      <c r="L3" s="87"/>
      <c r="M3" s="89"/>
      <c r="N3" s="89"/>
      <c r="O3" s="89"/>
      <c r="P3" s="89"/>
    </row>
    <row r="4" spans="1:120" s="27" customFormat="1" ht="24.95" customHeight="1">
      <c r="A4" s="44" t="s">
        <v>106</v>
      </c>
      <c r="B4" s="78">
        <v>98.52</v>
      </c>
      <c r="C4" s="78">
        <v>108.2</v>
      </c>
      <c r="D4" s="78">
        <v>96.53</v>
      </c>
      <c r="E4" s="78">
        <v>97.93</v>
      </c>
      <c r="F4" s="340"/>
      <c r="G4" s="341"/>
      <c r="H4" s="92"/>
      <c r="I4" s="91"/>
      <c r="J4" s="91"/>
      <c r="K4" s="92"/>
      <c r="L4" s="91"/>
      <c r="M4" s="91"/>
      <c r="N4" s="91"/>
      <c r="O4" s="91"/>
      <c r="P4" s="92"/>
    </row>
    <row r="5" spans="1:120" s="29" customFormat="1" ht="24.95" customHeight="1">
      <c r="A5" s="43" t="s">
        <v>79</v>
      </c>
      <c r="B5" s="82"/>
      <c r="C5" s="82"/>
      <c r="D5" s="82"/>
      <c r="E5" s="82"/>
      <c r="F5" s="340"/>
      <c r="G5" s="341"/>
      <c r="H5" s="89"/>
      <c r="I5" s="89"/>
      <c r="J5" s="89"/>
      <c r="K5" s="89"/>
      <c r="L5" s="27"/>
      <c r="M5" s="89"/>
      <c r="N5" s="89"/>
      <c r="O5" s="89"/>
      <c r="P5" s="89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120" ht="24.95" customHeight="1">
      <c r="A6" s="45" t="s">
        <v>0</v>
      </c>
      <c r="B6" s="78">
        <v>117.83</v>
      </c>
      <c r="C6" s="78">
        <v>108.55</v>
      </c>
      <c r="D6" s="78">
        <v>115.38</v>
      </c>
      <c r="E6" s="78">
        <v>75.209999999999994</v>
      </c>
      <c r="F6" s="341"/>
      <c r="G6" s="341"/>
      <c r="H6" s="90"/>
      <c r="I6" s="90"/>
      <c r="J6" s="90"/>
      <c r="K6" s="90"/>
      <c r="L6" s="90"/>
      <c r="M6" s="90"/>
      <c r="N6" s="90"/>
      <c r="O6" s="90"/>
      <c r="P6" s="90"/>
      <c r="V6" s="152"/>
    </row>
    <row r="7" spans="1:120" ht="24.95" customHeight="1">
      <c r="A7" s="46" t="s">
        <v>24</v>
      </c>
      <c r="B7" s="79">
        <v>117.83</v>
      </c>
      <c r="C7" s="79">
        <v>108.55</v>
      </c>
      <c r="D7" s="79">
        <v>115.38</v>
      </c>
      <c r="E7" s="79">
        <v>75.209999999999994</v>
      </c>
      <c r="F7" s="340"/>
      <c r="G7" s="341"/>
      <c r="H7" s="88"/>
      <c r="I7" s="88"/>
      <c r="J7" s="88"/>
      <c r="K7" s="88"/>
      <c r="L7" s="88"/>
    </row>
    <row r="8" spans="1:120" s="30" customFormat="1" ht="24.95" customHeight="1">
      <c r="A8" s="45" t="s">
        <v>25</v>
      </c>
      <c r="B8" s="78">
        <v>98.54</v>
      </c>
      <c r="C8" s="78">
        <v>108.31</v>
      </c>
      <c r="D8" s="78">
        <v>96.4</v>
      </c>
      <c r="E8" s="78">
        <v>97.87</v>
      </c>
      <c r="F8" s="340"/>
      <c r="G8" s="341"/>
      <c r="H8" s="90"/>
      <c r="I8" s="90"/>
      <c r="J8" s="90"/>
      <c r="K8" s="90"/>
      <c r="L8" s="90"/>
      <c r="M8" s="90"/>
      <c r="N8" s="90"/>
      <c r="O8" s="90"/>
      <c r="P8" s="90"/>
    </row>
    <row r="9" spans="1:120" s="30" customFormat="1" ht="24.95" customHeight="1">
      <c r="A9" s="46" t="s">
        <v>26</v>
      </c>
      <c r="B9" s="79">
        <v>105.01</v>
      </c>
      <c r="C9" s="79">
        <v>101.92</v>
      </c>
      <c r="D9" s="79">
        <v>107.37</v>
      </c>
      <c r="E9" s="79">
        <v>94.37</v>
      </c>
      <c r="F9" s="340"/>
      <c r="G9" s="341"/>
      <c r="H9" s="88"/>
      <c r="I9" s="88"/>
      <c r="J9" s="88"/>
      <c r="K9" s="88"/>
      <c r="L9" s="88"/>
      <c r="M9" s="88"/>
      <c r="N9" s="88"/>
      <c r="O9" s="88"/>
      <c r="P9" s="88"/>
    </row>
    <row r="10" spans="1:120" ht="24.95" customHeight="1">
      <c r="A10" s="46" t="s">
        <v>27</v>
      </c>
      <c r="B10" s="79">
        <v>111.43</v>
      </c>
      <c r="C10" s="79">
        <v>99.51</v>
      </c>
      <c r="D10" s="79">
        <v>75.209999999999994</v>
      </c>
      <c r="E10" s="79">
        <v>84.65</v>
      </c>
      <c r="F10" s="340"/>
      <c r="G10" s="341"/>
      <c r="H10" s="88"/>
      <c r="I10" s="88"/>
      <c r="J10" s="88"/>
      <c r="K10" s="88"/>
      <c r="L10" s="88"/>
    </row>
    <row r="11" spans="1:120" ht="24.95" customHeight="1">
      <c r="A11" s="46" t="s">
        <v>28</v>
      </c>
      <c r="B11" s="79">
        <v>83.46</v>
      </c>
      <c r="C11" s="79">
        <v>120.54</v>
      </c>
      <c r="D11" s="79">
        <v>107.89</v>
      </c>
      <c r="E11" s="79">
        <v>102.42</v>
      </c>
      <c r="F11" s="340"/>
      <c r="G11" s="341"/>
      <c r="H11" s="88"/>
      <c r="I11" s="88"/>
      <c r="J11" s="88"/>
      <c r="K11" s="88"/>
      <c r="L11" s="88"/>
    </row>
    <row r="12" spans="1:120" ht="24.95" customHeight="1">
      <c r="A12" s="46" t="s">
        <v>29</v>
      </c>
      <c r="B12" s="79">
        <v>82.32</v>
      </c>
      <c r="C12" s="79">
        <v>103.55</v>
      </c>
      <c r="D12" s="79">
        <v>78.36</v>
      </c>
      <c r="E12" s="79">
        <v>82.41</v>
      </c>
      <c r="F12" s="340"/>
      <c r="G12" s="341"/>
      <c r="H12" s="88"/>
      <c r="I12" s="88"/>
      <c r="J12" s="88"/>
      <c r="K12" s="88"/>
      <c r="L12" s="88"/>
    </row>
    <row r="13" spans="1:120" ht="50.1" customHeight="1">
      <c r="A13" s="46" t="s">
        <v>30</v>
      </c>
      <c r="B13" s="79">
        <v>111.2</v>
      </c>
      <c r="C13" s="79">
        <v>105.82</v>
      </c>
      <c r="D13" s="79">
        <v>138.55000000000001</v>
      </c>
      <c r="E13" s="79">
        <v>91.7</v>
      </c>
      <c r="F13" s="340"/>
      <c r="G13" s="341"/>
      <c r="H13" s="88"/>
      <c r="I13" s="88"/>
      <c r="J13" s="88"/>
      <c r="K13" s="88"/>
      <c r="L13" s="88"/>
    </row>
    <row r="14" spans="1:120" ht="24.95" customHeight="1">
      <c r="A14" s="46" t="s">
        <v>31</v>
      </c>
      <c r="B14" s="79">
        <v>178.65</v>
      </c>
      <c r="C14" s="79">
        <v>119.31</v>
      </c>
      <c r="D14" s="79">
        <v>120.85</v>
      </c>
      <c r="E14" s="79">
        <v>103.38</v>
      </c>
      <c r="F14" s="340"/>
      <c r="G14" s="341"/>
      <c r="H14" s="88"/>
      <c r="I14" s="88"/>
      <c r="J14" s="88"/>
      <c r="K14" s="88"/>
      <c r="L14" s="88"/>
    </row>
    <row r="15" spans="1:120" ht="24.95" customHeight="1">
      <c r="A15" s="46" t="s">
        <v>32</v>
      </c>
      <c r="B15" s="79">
        <v>105.72</v>
      </c>
      <c r="C15" s="79">
        <v>94.12</v>
      </c>
      <c r="D15" s="79">
        <v>100.02</v>
      </c>
      <c r="E15" s="79">
        <v>109.64</v>
      </c>
      <c r="F15" s="340"/>
      <c r="G15" s="341"/>
      <c r="H15" s="88"/>
      <c r="I15" s="88"/>
      <c r="J15" s="88"/>
      <c r="K15" s="88"/>
      <c r="L15" s="88"/>
    </row>
    <row r="16" spans="1:120" ht="24.95" customHeight="1">
      <c r="A16" s="46" t="s">
        <v>33</v>
      </c>
      <c r="B16" s="79">
        <v>101.73</v>
      </c>
      <c r="C16" s="79">
        <v>102.51</v>
      </c>
      <c r="D16" s="79">
        <v>88.17</v>
      </c>
      <c r="E16" s="79">
        <v>92.68</v>
      </c>
      <c r="F16" s="340"/>
      <c r="G16" s="341"/>
      <c r="H16" s="88"/>
      <c r="I16" s="88"/>
      <c r="J16" s="88"/>
      <c r="K16" s="88"/>
      <c r="L16" s="88"/>
    </row>
    <row r="17" spans="1:16" ht="24.95" customHeight="1">
      <c r="A17" s="46" t="s">
        <v>34</v>
      </c>
      <c r="B17" s="79">
        <v>123.49</v>
      </c>
      <c r="C17" s="79">
        <v>98.58</v>
      </c>
      <c r="D17" s="79">
        <v>125.47</v>
      </c>
      <c r="E17" s="79">
        <v>111.39</v>
      </c>
      <c r="F17" s="340"/>
      <c r="G17" s="341"/>
      <c r="H17" s="88"/>
      <c r="I17" s="88"/>
      <c r="J17" s="88"/>
      <c r="K17" s="88"/>
      <c r="L17" s="88"/>
    </row>
    <row r="18" spans="1:16" ht="24.95" customHeight="1">
      <c r="A18" s="46" t="s">
        <v>35</v>
      </c>
      <c r="B18" s="79">
        <v>105.34</v>
      </c>
      <c r="C18" s="79">
        <v>120.64</v>
      </c>
      <c r="D18" s="79">
        <v>140.1</v>
      </c>
      <c r="E18" s="79">
        <v>94.71</v>
      </c>
      <c r="F18" s="340"/>
      <c r="G18" s="341"/>
      <c r="H18" s="88"/>
      <c r="I18" s="88"/>
      <c r="J18" s="88"/>
      <c r="K18" s="88"/>
      <c r="L18" s="88"/>
    </row>
    <row r="19" spans="1:16" ht="35.1" customHeight="1">
      <c r="A19" s="46" t="s">
        <v>36</v>
      </c>
      <c r="B19" s="79">
        <v>75.45</v>
      </c>
      <c r="C19" s="79">
        <v>109.87</v>
      </c>
      <c r="D19" s="79">
        <v>82.37</v>
      </c>
      <c r="E19" s="79">
        <v>73.83</v>
      </c>
      <c r="F19" s="340"/>
      <c r="G19" s="341"/>
      <c r="H19" s="88"/>
      <c r="I19" s="88"/>
      <c r="J19" s="88"/>
      <c r="K19" s="88"/>
      <c r="L19" s="88"/>
    </row>
    <row r="20" spans="1:16" ht="24.95" customHeight="1">
      <c r="A20" s="46" t="s">
        <v>37</v>
      </c>
      <c r="B20" s="79">
        <v>119.57</v>
      </c>
      <c r="C20" s="79">
        <v>104.96</v>
      </c>
      <c r="D20" s="79">
        <v>126.74</v>
      </c>
      <c r="E20" s="79">
        <v>93.68</v>
      </c>
      <c r="F20" s="340"/>
      <c r="G20" s="341"/>
      <c r="H20" s="88"/>
      <c r="I20" s="88"/>
      <c r="J20" s="88"/>
      <c r="K20" s="88"/>
      <c r="L20" s="88"/>
    </row>
    <row r="21" spans="1:16" ht="35.1" customHeight="1">
      <c r="A21" s="46" t="s">
        <v>38</v>
      </c>
      <c r="B21" s="79">
        <v>110.01</v>
      </c>
      <c r="C21" s="79">
        <v>112.42</v>
      </c>
      <c r="D21" s="79">
        <v>111.33</v>
      </c>
      <c r="E21" s="79">
        <v>113.22</v>
      </c>
      <c r="F21" s="340"/>
      <c r="G21" s="341"/>
      <c r="H21" s="88"/>
      <c r="I21" s="88"/>
      <c r="J21" s="88"/>
      <c r="K21" s="88"/>
      <c r="L21" s="88"/>
    </row>
    <row r="22" spans="1:16" ht="35.1" customHeight="1">
      <c r="A22" s="46" t="s">
        <v>39</v>
      </c>
      <c r="B22" s="79">
        <v>97.69</v>
      </c>
      <c r="C22" s="79">
        <v>107.42</v>
      </c>
      <c r="D22" s="79">
        <v>94.84</v>
      </c>
      <c r="E22" s="79">
        <v>105.87</v>
      </c>
      <c r="F22" s="340"/>
      <c r="G22" s="341"/>
      <c r="H22" s="88"/>
      <c r="I22" s="88"/>
      <c r="J22" s="88"/>
      <c r="K22" s="88"/>
      <c r="L22" s="88"/>
    </row>
    <row r="23" spans="1:16" ht="24.95" customHeight="1">
      <c r="A23" s="46" t="s">
        <v>40</v>
      </c>
      <c r="B23" s="79">
        <v>98.69</v>
      </c>
      <c r="C23" s="79">
        <v>108.63</v>
      </c>
      <c r="D23" s="79">
        <v>131.49</v>
      </c>
      <c r="E23" s="79">
        <v>111.53</v>
      </c>
      <c r="F23" s="340"/>
      <c r="G23" s="341"/>
      <c r="H23" s="88"/>
      <c r="I23" s="88"/>
      <c r="J23" s="88"/>
      <c r="K23" s="88"/>
      <c r="L23" s="88"/>
    </row>
    <row r="24" spans="1:16" ht="35.1" customHeight="1">
      <c r="A24" s="46" t="s">
        <v>41</v>
      </c>
      <c r="B24" s="79">
        <v>154.33000000000001</v>
      </c>
      <c r="C24" s="79">
        <v>99.45</v>
      </c>
      <c r="D24" s="79">
        <v>82.87</v>
      </c>
      <c r="E24" s="79">
        <v>128.03</v>
      </c>
      <c r="F24" s="340"/>
      <c r="G24" s="341"/>
      <c r="H24" s="88"/>
      <c r="I24" s="88"/>
      <c r="J24" s="88"/>
      <c r="K24" s="88"/>
      <c r="L24" s="88"/>
    </row>
    <row r="25" spans="1:16" ht="24.95" customHeight="1">
      <c r="A25" s="46" t="s">
        <v>42</v>
      </c>
      <c r="B25" s="79">
        <v>128.08000000000001</v>
      </c>
      <c r="C25" s="79">
        <v>99.99</v>
      </c>
      <c r="D25" s="79">
        <v>101.73</v>
      </c>
      <c r="E25" s="79">
        <v>74.31</v>
      </c>
      <c r="F25" s="340"/>
      <c r="G25" s="341"/>
      <c r="H25" s="88"/>
      <c r="I25" s="88"/>
      <c r="J25" s="88"/>
      <c r="K25" s="88"/>
      <c r="L25" s="88"/>
    </row>
    <row r="26" spans="1:16" ht="24.95" customHeight="1">
      <c r="A26" s="46" t="s">
        <v>43</v>
      </c>
      <c r="B26" s="79">
        <v>94.44</v>
      </c>
      <c r="C26" s="79">
        <v>114.25</v>
      </c>
      <c r="D26" s="79">
        <v>96.49</v>
      </c>
      <c r="E26" s="79">
        <v>89.56</v>
      </c>
      <c r="F26" s="340"/>
      <c r="G26" s="341"/>
      <c r="H26" s="88"/>
      <c r="I26" s="88"/>
      <c r="J26" s="88"/>
      <c r="K26" s="88"/>
      <c r="L26" s="88"/>
    </row>
    <row r="27" spans="1:16" ht="24.95" customHeight="1">
      <c r="A27" s="46" t="s">
        <v>44</v>
      </c>
      <c r="B27" s="79">
        <v>129.83000000000001</v>
      </c>
      <c r="C27" s="79">
        <v>98.61</v>
      </c>
      <c r="D27" s="79">
        <v>114.02</v>
      </c>
      <c r="E27" s="79">
        <v>100.16</v>
      </c>
      <c r="F27" s="340"/>
      <c r="G27" s="341"/>
      <c r="H27" s="88"/>
      <c r="I27" s="88"/>
      <c r="J27" s="88"/>
      <c r="K27" s="88"/>
      <c r="L27" s="88"/>
    </row>
    <row r="28" spans="1:16" ht="24.95" customHeight="1">
      <c r="A28" s="46" t="s">
        <v>45</v>
      </c>
      <c r="B28" s="79">
        <v>72.349999999999994</v>
      </c>
      <c r="C28" s="79">
        <v>100.53</v>
      </c>
      <c r="D28" s="79">
        <v>73.37</v>
      </c>
      <c r="E28" s="79">
        <v>81.7</v>
      </c>
      <c r="F28" s="340"/>
      <c r="G28" s="341"/>
      <c r="H28" s="88"/>
      <c r="I28" s="88"/>
      <c r="J28" s="88"/>
      <c r="K28" s="88"/>
      <c r="L28" s="88"/>
    </row>
    <row r="29" spans="1:16" ht="36" customHeight="1">
      <c r="A29" s="46" t="s">
        <v>272</v>
      </c>
      <c r="B29" s="79">
        <v>103.15</v>
      </c>
      <c r="C29" s="79">
        <v>125.73</v>
      </c>
      <c r="D29" s="79">
        <v>122.16</v>
      </c>
      <c r="E29" s="79">
        <v>109.34</v>
      </c>
      <c r="F29" s="340"/>
      <c r="G29" s="341"/>
      <c r="H29" s="88"/>
      <c r="I29" s="88"/>
      <c r="J29" s="88"/>
      <c r="K29" s="88"/>
      <c r="L29" s="88"/>
    </row>
    <row r="30" spans="1:16" ht="50.1" customHeight="1">
      <c r="A30" s="45" t="s">
        <v>46</v>
      </c>
      <c r="B30" s="78">
        <v>97.12</v>
      </c>
      <c r="C30" s="78">
        <v>102.15</v>
      </c>
      <c r="D30" s="78">
        <v>100.21</v>
      </c>
      <c r="E30" s="78">
        <v>99.8</v>
      </c>
      <c r="F30" s="340"/>
      <c r="G30" s="341"/>
      <c r="H30" s="93"/>
      <c r="I30" s="93"/>
      <c r="J30" s="93"/>
      <c r="K30" s="93"/>
      <c r="L30" s="93"/>
      <c r="M30" s="93"/>
      <c r="N30" s="93"/>
      <c r="O30" s="93"/>
      <c r="P30" s="90"/>
    </row>
    <row r="31" spans="1:16" ht="35.1" customHeight="1">
      <c r="A31" s="46" t="s">
        <v>46</v>
      </c>
      <c r="B31" s="79">
        <v>97.12</v>
      </c>
      <c r="C31" s="79">
        <v>102.15</v>
      </c>
      <c r="D31" s="79">
        <v>100.21</v>
      </c>
      <c r="E31" s="79">
        <v>99.8</v>
      </c>
      <c r="F31" s="340"/>
      <c r="G31" s="341"/>
      <c r="H31" s="94"/>
      <c r="I31" s="94"/>
      <c r="J31" s="94"/>
      <c r="K31" s="94"/>
      <c r="L31" s="94"/>
      <c r="M31" s="94"/>
      <c r="N31" s="94"/>
      <c r="O31" s="94"/>
    </row>
    <row r="32" spans="1:16" ht="35.1" customHeight="1">
      <c r="A32" s="45" t="s">
        <v>47</v>
      </c>
      <c r="B32" s="78">
        <v>96.34</v>
      </c>
      <c r="C32" s="78">
        <v>99.5</v>
      </c>
      <c r="D32" s="78">
        <v>113.86</v>
      </c>
      <c r="E32" s="78">
        <v>107.43</v>
      </c>
      <c r="F32" s="341"/>
      <c r="G32" s="341"/>
      <c r="H32" s="90"/>
      <c r="I32" s="90"/>
      <c r="J32" s="90"/>
      <c r="K32" s="90"/>
      <c r="L32" s="90"/>
      <c r="M32" s="90"/>
      <c r="N32" s="90"/>
      <c r="O32" s="90"/>
      <c r="P32" s="90"/>
    </row>
    <row r="33" spans="1:12" ht="24.95" customHeight="1">
      <c r="A33" s="46" t="s">
        <v>48</v>
      </c>
      <c r="B33" s="79">
        <v>102.17</v>
      </c>
      <c r="C33" s="79">
        <v>94.49</v>
      </c>
      <c r="D33" s="79">
        <v>100.62</v>
      </c>
      <c r="E33" s="79">
        <v>104.95</v>
      </c>
      <c r="F33" s="340"/>
      <c r="G33" s="341"/>
      <c r="H33" s="88"/>
      <c r="I33" s="88"/>
      <c r="J33" s="88"/>
      <c r="K33" s="88"/>
      <c r="L33" s="88"/>
    </row>
    <row r="34" spans="1:12" ht="35.1" customHeight="1">
      <c r="A34" s="46" t="s">
        <v>49</v>
      </c>
      <c r="B34" s="79">
        <v>93.13</v>
      </c>
      <c r="C34" s="79">
        <v>102.54</v>
      </c>
      <c r="D34" s="79">
        <v>122.87</v>
      </c>
      <c r="E34" s="79">
        <v>108.94</v>
      </c>
      <c r="F34" s="340"/>
      <c r="G34" s="341"/>
      <c r="H34" s="88"/>
      <c r="I34" s="88"/>
      <c r="J34" s="88"/>
      <c r="K34" s="88"/>
      <c r="L34" s="88"/>
    </row>
    <row r="35" spans="1:12" ht="24.95" customHeight="1">
      <c r="G35" s="88"/>
      <c r="H35" s="88"/>
      <c r="I35" s="88"/>
      <c r="J35" s="88"/>
      <c r="K35" s="88"/>
    </row>
    <row r="36" spans="1:12" ht="16.5" customHeight="1">
      <c r="G36" s="88"/>
      <c r="H36" s="88"/>
      <c r="I36" s="88"/>
      <c r="J36" s="88"/>
      <c r="K36" s="88"/>
    </row>
  </sheetData>
  <mergeCells count="2">
    <mergeCell ref="A1:E1"/>
    <mergeCell ref="D2:E2"/>
  </mergeCells>
  <pageMargins left="0.59" right="0.3" top="0.5" bottom="0.5" header="0.43307086614173201" footer="0.31496062992126"/>
  <pageSetup paperSize="9" scale="81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6"/>
  <sheetViews>
    <sheetView topLeftCell="A3" workbookViewId="0">
      <selection activeCell="A3" sqref="A3:G13"/>
    </sheetView>
  </sheetViews>
  <sheetFormatPr defaultRowHeight="18" customHeight="1"/>
  <cols>
    <col min="1" max="1" width="24.625" style="3" customWidth="1"/>
    <col min="2" max="2" width="10.375" style="3" customWidth="1"/>
    <col min="3" max="4" width="9.625" style="3" customWidth="1"/>
    <col min="5" max="5" width="10.375" style="3" bestFit="1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89" t="s">
        <v>115</v>
      </c>
      <c r="B1" s="389"/>
      <c r="C1" s="389"/>
      <c r="D1" s="389"/>
      <c r="E1" s="389"/>
      <c r="F1" s="389"/>
      <c r="G1" s="389"/>
    </row>
    <row r="2" spans="1:10" ht="24.95" customHeight="1">
      <c r="A2" s="4"/>
      <c r="B2" s="4"/>
    </row>
    <row r="3" spans="1:10" ht="60" customHeight="1">
      <c r="A3" s="49"/>
      <c r="B3" s="123" t="s">
        <v>109</v>
      </c>
      <c r="C3" s="123" t="s">
        <v>344</v>
      </c>
      <c r="D3" s="123" t="s">
        <v>340</v>
      </c>
      <c r="E3" s="123" t="s">
        <v>341</v>
      </c>
      <c r="F3" s="124" t="s">
        <v>342</v>
      </c>
      <c r="G3" s="124" t="s">
        <v>343</v>
      </c>
    </row>
    <row r="4" spans="1:10" ht="24.95" customHeight="1">
      <c r="A4" s="46" t="s">
        <v>80</v>
      </c>
      <c r="B4" s="48" t="s">
        <v>50</v>
      </c>
      <c r="C4" s="63">
        <v>24038</v>
      </c>
      <c r="D4" s="63">
        <v>24500</v>
      </c>
      <c r="E4" s="63">
        <v>227077</v>
      </c>
      <c r="F4" s="135">
        <v>107.366668127438</v>
      </c>
      <c r="G4" s="135">
        <v>94.367309282677596</v>
      </c>
      <c r="J4" s="151"/>
    </row>
    <row r="5" spans="1:10" ht="24.95" customHeight="1">
      <c r="A5" s="46" t="s">
        <v>81</v>
      </c>
      <c r="B5" s="48" t="s">
        <v>51</v>
      </c>
      <c r="C5" s="63">
        <v>4501.3278769341696</v>
      </c>
      <c r="D5" s="63">
        <v>5083.9975615232015</v>
      </c>
      <c r="E5" s="63">
        <v>58866.831124547112</v>
      </c>
      <c r="F5" s="135">
        <v>119.95014182330337</v>
      </c>
      <c r="G5" s="135">
        <v>105.28955456488666</v>
      </c>
      <c r="J5" s="151"/>
    </row>
    <row r="6" spans="1:10" ht="24.95" customHeight="1">
      <c r="A6" s="46" t="s">
        <v>110</v>
      </c>
      <c r="B6" s="48" t="s">
        <v>52</v>
      </c>
      <c r="C6" s="63">
        <v>977.14604463924104</v>
      </c>
      <c r="D6" s="63">
        <v>1011.86846430528</v>
      </c>
      <c r="E6" s="63">
        <v>9620.2811652890505</v>
      </c>
      <c r="F6" s="135">
        <v>78.358740561333505</v>
      </c>
      <c r="G6" s="135">
        <v>82.413857595262598</v>
      </c>
      <c r="H6" s="343"/>
      <c r="J6" s="151"/>
    </row>
    <row r="7" spans="1:10" ht="24.95" customHeight="1">
      <c r="A7" s="46" t="s">
        <v>120</v>
      </c>
      <c r="B7" s="48" t="s">
        <v>53</v>
      </c>
      <c r="C7" s="63">
        <v>6956.4153429759999</v>
      </c>
      <c r="D7" s="63">
        <v>7643.17566224845</v>
      </c>
      <c r="E7" s="63">
        <v>72363.873487930498</v>
      </c>
      <c r="F7" s="135">
        <v>82.374174805693201</v>
      </c>
      <c r="G7" s="135">
        <v>73.825148176793803</v>
      </c>
      <c r="H7" s="343"/>
      <c r="J7" s="151"/>
    </row>
    <row r="8" spans="1:10" ht="24.95" customHeight="1">
      <c r="A8" s="46" t="s">
        <v>85</v>
      </c>
      <c r="B8" s="48" t="s">
        <v>67</v>
      </c>
      <c r="C8" s="63">
        <v>20258.228121239401</v>
      </c>
      <c r="D8" s="63">
        <v>21760.849972792199</v>
      </c>
      <c r="E8" s="63">
        <v>183412.255781391</v>
      </c>
      <c r="F8" s="135">
        <v>94.8430349816134</v>
      </c>
      <c r="G8" s="135">
        <v>105.87461065746599</v>
      </c>
      <c r="J8" s="151"/>
    </row>
    <row r="9" spans="1:10" ht="24.95" customHeight="1">
      <c r="A9" s="46" t="s">
        <v>82</v>
      </c>
      <c r="B9" s="48" t="s">
        <v>54</v>
      </c>
      <c r="C9" s="63">
        <v>2014</v>
      </c>
      <c r="D9" s="63">
        <v>2003</v>
      </c>
      <c r="E9" s="63">
        <v>23705.9</v>
      </c>
      <c r="F9" s="135">
        <v>82.871328092676904</v>
      </c>
      <c r="G9" s="135">
        <v>128.02927198098899</v>
      </c>
      <c r="J9" s="151"/>
    </row>
    <row r="10" spans="1:10" ht="24.95" customHeight="1">
      <c r="A10" s="46" t="s">
        <v>111</v>
      </c>
      <c r="B10" s="48" t="s">
        <v>55</v>
      </c>
      <c r="C10" s="63">
        <v>4123</v>
      </c>
      <c r="D10" s="63">
        <v>4092</v>
      </c>
      <c r="E10" s="63">
        <v>33326</v>
      </c>
      <c r="F10" s="135">
        <v>101.488095238095</v>
      </c>
      <c r="G10" s="135">
        <v>74.156653315531798</v>
      </c>
      <c r="H10" s="343"/>
      <c r="J10" s="151"/>
    </row>
    <row r="11" spans="1:10" ht="24.95" customHeight="1">
      <c r="A11" s="46" t="s">
        <v>83</v>
      </c>
      <c r="B11" s="48" t="s">
        <v>55</v>
      </c>
      <c r="C11" s="63">
        <v>130632</v>
      </c>
      <c r="D11" s="63">
        <v>150128</v>
      </c>
      <c r="E11" s="63">
        <v>1315253</v>
      </c>
      <c r="F11" s="135">
        <v>94.719773875846201</v>
      </c>
      <c r="G11" s="135">
        <v>90.803041558391399</v>
      </c>
      <c r="H11" s="343"/>
      <c r="J11" s="151"/>
    </row>
    <row r="12" spans="1:10" ht="24.95" customHeight="1">
      <c r="A12" s="46" t="s">
        <v>84</v>
      </c>
      <c r="B12" s="48" t="s">
        <v>56</v>
      </c>
      <c r="C12" s="63">
        <v>687.41525391002199</v>
      </c>
      <c r="D12" s="63">
        <v>702.164981656691</v>
      </c>
      <c r="E12" s="63">
        <v>6417.3243019887996</v>
      </c>
      <c r="F12" s="135">
        <v>100.20729405420001</v>
      </c>
      <c r="G12" s="135">
        <v>99.798535572153497</v>
      </c>
      <c r="J12" s="151"/>
    </row>
    <row r="13" spans="1:10" ht="24.95" customHeight="1">
      <c r="A13" s="46" t="s">
        <v>121</v>
      </c>
      <c r="B13" s="48" t="s">
        <v>57</v>
      </c>
      <c r="C13" s="63">
        <v>2948.55136743919</v>
      </c>
      <c r="D13" s="63">
        <v>2786.0307707541101</v>
      </c>
      <c r="E13" s="63">
        <v>27923.9080281266</v>
      </c>
      <c r="F13" s="135">
        <v>100.623063941166</v>
      </c>
      <c r="G13" s="135">
        <v>104.94854786777</v>
      </c>
      <c r="J13" s="151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65"/>
  <sheetViews>
    <sheetView workbookViewId="0">
      <selection activeCell="F4" activeCellId="1" sqref="B4:D21 F4:G21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90" t="s">
        <v>116</v>
      </c>
      <c r="B1" s="390"/>
      <c r="C1" s="390"/>
      <c r="D1" s="390"/>
      <c r="E1" s="390"/>
      <c r="F1" s="390"/>
      <c r="G1" s="390"/>
    </row>
    <row r="2" spans="1:14" ht="24.95" customHeight="1">
      <c r="C2" s="391" t="s">
        <v>113</v>
      </c>
      <c r="D2" s="391"/>
      <c r="E2" s="391"/>
      <c r="F2" s="391"/>
      <c r="G2" s="391"/>
    </row>
    <row r="3" spans="1:14" ht="63.95" customHeight="1">
      <c r="A3" s="59"/>
      <c r="B3" s="86" t="s">
        <v>350</v>
      </c>
      <c r="C3" s="86" t="s">
        <v>345</v>
      </c>
      <c r="D3" s="86" t="s">
        <v>346</v>
      </c>
      <c r="E3" s="86" t="s">
        <v>347</v>
      </c>
      <c r="F3" s="86" t="s">
        <v>348</v>
      </c>
      <c r="G3" s="86" t="s">
        <v>349</v>
      </c>
    </row>
    <row r="4" spans="1:14" ht="24.95" customHeight="1">
      <c r="A4" s="50" t="s">
        <v>1</v>
      </c>
      <c r="B4" s="298">
        <v>1016909</v>
      </c>
      <c r="C4" s="298">
        <v>1184593</v>
      </c>
      <c r="D4" s="298">
        <v>7102867.0499999998</v>
      </c>
      <c r="E4" s="299">
        <v>129.50787590959979</v>
      </c>
      <c r="F4" s="299">
        <v>65.739847200816541</v>
      </c>
      <c r="G4" s="299">
        <v>122.20077460706737</v>
      </c>
      <c r="I4" s="280"/>
      <c r="J4" s="280"/>
      <c r="K4" s="40"/>
      <c r="L4" s="40"/>
      <c r="M4" s="40"/>
      <c r="N4" s="41"/>
    </row>
    <row r="5" spans="1:14" ht="24.95" customHeight="1">
      <c r="A5" s="51" t="s">
        <v>86</v>
      </c>
      <c r="B5" s="298">
        <v>536383</v>
      </c>
      <c r="C5" s="298">
        <v>646705</v>
      </c>
      <c r="D5" s="298">
        <v>3544617</v>
      </c>
      <c r="E5" s="299">
        <v>108.03805609849815</v>
      </c>
      <c r="F5" s="299">
        <v>63.436394161359893</v>
      </c>
      <c r="G5" s="299">
        <v>107.2922739399619</v>
      </c>
      <c r="I5" s="280"/>
      <c r="J5" s="316"/>
      <c r="K5" s="40"/>
      <c r="L5" s="40"/>
      <c r="M5" s="40"/>
      <c r="N5" s="41"/>
    </row>
    <row r="6" spans="1:14" ht="24.95" customHeight="1">
      <c r="A6" s="52" t="s">
        <v>58</v>
      </c>
      <c r="B6" s="300">
        <v>334023</v>
      </c>
      <c r="C6" s="301">
        <v>432375</v>
      </c>
      <c r="D6" s="300">
        <v>2466717</v>
      </c>
      <c r="E6" s="302">
        <v>89.678309204795298</v>
      </c>
      <c r="F6" s="302">
        <v>69.401469555509536</v>
      </c>
      <c r="G6" s="302">
        <v>96.272683950903499</v>
      </c>
      <c r="K6" s="40"/>
      <c r="L6" s="40"/>
      <c r="M6" s="40"/>
      <c r="N6" s="41"/>
    </row>
    <row r="7" spans="1:14" ht="24.95" customHeight="1">
      <c r="A7" s="53" t="s">
        <v>59</v>
      </c>
      <c r="B7" s="303">
        <v>80980</v>
      </c>
      <c r="C7" s="304">
        <v>95960</v>
      </c>
      <c r="D7" s="303">
        <v>503480</v>
      </c>
      <c r="E7" s="305">
        <v>313.59477124183007</v>
      </c>
      <c r="F7" s="302">
        <v>51.413965751934867</v>
      </c>
      <c r="G7" s="305">
        <v>211.94963523008079</v>
      </c>
      <c r="K7" s="40"/>
      <c r="L7" s="40"/>
      <c r="M7" s="40"/>
      <c r="N7" s="41"/>
    </row>
    <row r="8" spans="1:14" ht="24.95" customHeight="1">
      <c r="A8" s="55" t="s">
        <v>117</v>
      </c>
      <c r="B8" s="300">
        <v>45960</v>
      </c>
      <c r="C8" s="301">
        <v>50250</v>
      </c>
      <c r="D8" s="300">
        <v>184430</v>
      </c>
      <c r="E8" s="305">
        <v>83.057851239669418</v>
      </c>
      <c r="F8" s="302">
        <v>53.513966788436598</v>
      </c>
      <c r="G8" s="305">
        <v>184.52226113056528</v>
      </c>
      <c r="K8" s="40"/>
      <c r="L8" s="40"/>
      <c r="M8" s="40"/>
      <c r="N8" s="41"/>
    </row>
    <row r="9" spans="1:14" ht="24.95" customHeight="1">
      <c r="A9" s="54" t="s">
        <v>60</v>
      </c>
      <c r="B9" s="300">
        <v>51500</v>
      </c>
      <c r="C9" s="301">
        <v>40780</v>
      </c>
      <c r="D9" s="300">
        <v>281180</v>
      </c>
      <c r="E9" s="305">
        <v>849.58333333333337</v>
      </c>
      <c r="F9" s="302">
        <v>71.012223456914839</v>
      </c>
      <c r="G9" s="305">
        <v>102.07096832743443</v>
      </c>
      <c r="K9" s="40"/>
      <c r="L9" s="40"/>
      <c r="M9" s="40"/>
      <c r="N9" s="41"/>
    </row>
    <row r="10" spans="1:14" ht="24.95" customHeight="1">
      <c r="A10" s="55" t="s">
        <v>61</v>
      </c>
      <c r="B10" s="300">
        <v>1720</v>
      </c>
      <c r="C10" s="301">
        <v>1790</v>
      </c>
      <c r="D10" s="300">
        <v>12040</v>
      </c>
      <c r="E10" s="305">
        <v>108.4848484848485</v>
      </c>
      <c r="F10" s="302">
        <v>52.347826086956523</v>
      </c>
      <c r="G10" s="305">
        <v>51.869722557297948</v>
      </c>
      <c r="K10" s="40"/>
      <c r="L10" s="40"/>
      <c r="M10" s="40"/>
      <c r="N10" s="41"/>
    </row>
    <row r="11" spans="1:14" ht="24.95" customHeight="1">
      <c r="A11" s="54" t="s">
        <v>62</v>
      </c>
      <c r="B11" s="300">
        <v>103180</v>
      </c>
      <c r="C11" s="301">
        <v>121510</v>
      </c>
      <c r="D11" s="300">
        <v>600250</v>
      </c>
      <c r="E11" s="305">
        <v>245.47474747474749</v>
      </c>
      <c r="F11" s="302">
        <v>47.271223814773982</v>
      </c>
      <c r="G11" s="305">
        <v>175.07860672138511</v>
      </c>
      <c r="K11" s="40"/>
      <c r="L11" s="40"/>
      <c r="M11" s="40"/>
      <c r="N11" s="41"/>
    </row>
    <row r="12" spans="1:14" ht="24.95" customHeight="1">
      <c r="A12" s="51" t="s">
        <v>87</v>
      </c>
      <c r="B12" s="298">
        <v>347517</v>
      </c>
      <c r="C12" s="298">
        <v>398276</v>
      </c>
      <c r="D12" s="298">
        <v>2723688.05</v>
      </c>
      <c r="E12" s="299">
        <v>149.37011742556359</v>
      </c>
      <c r="F12" s="299">
        <v>68.732686791870037</v>
      </c>
      <c r="G12" s="299">
        <v>129.14695565074464</v>
      </c>
      <c r="I12" s="280"/>
      <c r="K12" s="40"/>
      <c r="L12" s="40"/>
      <c r="M12" s="40"/>
      <c r="N12" s="41"/>
    </row>
    <row r="13" spans="1:14" ht="24.95" customHeight="1">
      <c r="A13" s="52" t="s">
        <v>63</v>
      </c>
      <c r="B13" s="300">
        <v>347517</v>
      </c>
      <c r="C13" s="301">
        <v>398276</v>
      </c>
      <c r="D13" s="300">
        <v>2723688.05</v>
      </c>
      <c r="E13" s="302">
        <v>149.37011742556359</v>
      </c>
      <c r="F13" s="302">
        <v>68.732686791870037</v>
      </c>
      <c r="G13" s="302">
        <v>129.14696177440365</v>
      </c>
      <c r="K13" s="40"/>
      <c r="L13" s="40"/>
      <c r="M13" s="40"/>
      <c r="N13" s="41"/>
    </row>
    <row r="14" spans="1:14" ht="24.95" customHeight="1">
      <c r="A14" s="53" t="s">
        <v>59</v>
      </c>
      <c r="B14" s="300">
        <v>138050</v>
      </c>
      <c r="C14" s="301">
        <v>140660</v>
      </c>
      <c r="D14" s="300">
        <v>630720</v>
      </c>
      <c r="E14" s="305">
        <v>315.38116591928247</v>
      </c>
      <c r="F14" s="302">
        <v>26.54047262172168</v>
      </c>
      <c r="G14" s="302">
        <v>210.90505393674718</v>
      </c>
      <c r="K14" s="40"/>
      <c r="L14" s="40"/>
      <c r="M14" s="40"/>
      <c r="N14" s="41"/>
    </row>
    <row r="15" spans="1:14" ht="24.95" customHeight="1">
      <c r="A15" s="54" t="s">
        <v>64</v>
      </c>
      <c r="B15" s="305">
        <v>0</v>
      </c>
      <c r="C15" s="305">
        <v>0</v>
      </c>
      <c r="D15" s="305">
        <v>0</v>
      </c>
      <c r="E15" s="305">
        <v>0</v>
      </c>
      <c r="F15" s="305">
        <v>0</v>
      </c>
      <c r="G15" s="305">
        <v>0</v>
      </c>
      <c r="K15" s="40"/>
      <c r="L15" s="40"/>
      <c r="M15" s="40"/>
      <c r="N15" s="41"/>
    </row>
    <row r="16" spans="1:14" ht="24.95" customHeight="1">
      <c r="A16" s="54" t="s">
        <v>62</v>
      </c>
      <c r="B16" s="305">
        <v>0</v>
      </c>
      <c r="C16" s="305">
        <v>0</v>
      </c>
      <c r="D16" s="305">
        <v>0</v>
      </c>
      <c r="E16" s="305">
        <v>0</v>
      </c>
      <c r="F16" s="305">
        <v>0</v>
      </c>
      <c r="G16" s="305">
        <v>0</v>
      </c>
      <c r="K16" s="40"/>
      <c r="L16" s="40"/>
      <c r="M16" s="40"/>
      <c r="N16" s="41"/>
    </row>
    <row r="17" spans="1:14" ht="24.95" customHeight="1">
      <c r="A17" s="51" t="s">
        <v>88</v>
      </c>
      <c r="B17" s="298">
        <v>133009</v>
      </c>
      <c r="C17" s="298">
        <v>139612</v>
      </c>
      <c r="D17" s="298">
        <v>834562</v>
      </c>
      <c r="E17" s="299">
        <v>282.2668364974424</v>
      </c>
      <c r="F17" s="299">
        <v>66.546103175875174</v>
      </c>
      <c r="G17" s="299">
        <v>208.76001510864972</v>
      </c>
      <c r="I17" s="280"/>
      <c r="J17" s="317"/>
      <c r="K17" s="40"/>
      <c r="L17" s="40"/>
      <c r="M17" s="40"/>
      <c r="N17" s="41"/>
    </row>
    <row r="18" spans="1:14" ht="24.95" customHeight="1">
      <c r="A18" s="52" t="s">
        <v>65</v>
      </c>
      <c r="B18" s="300">
        <v>133009</v>
      </c>
      <c r="C18" s="301">
        <v>139612</v>
      </c>
      <c r="D18" s="300">
        <v>834562</v>
      </c>
      <c r="E18" s="302">
        <v>282.2668364974424</v>
      </c>
      <c r="F18" s="302">
        <v>66.546103175875174</v>
      </c>
      <c r="G18" s="302">
        <v>208.76001510864972</v>
      </c>
      <c r="K18" s="40"/>
      <c r="L18" s="40"/>
      <c r="M18" s="40"/>
      <c r="N18" s="41"/>
    </row>
    <row r="19" spans="1:14" ht="24.95" customHeight="1">
      <c r="A19" s="53" t="s">
        <v>59</v>
      </c>
      <c r="B19" s="305">
        <v>110510</v>
      </c>
      <c r="C19" s="305">
        <v>120740</v>
      </c>
      <c r="D19" s="305">
        <v>593350</v>
      </c>
      <c r="E19" s="305">
        <v>120740</v>
      </c>
      <c r="F19" s="305">
        <v>68.202795699666311</v>
      </c>
      <c r="G19" s="305">
        <v>593350</v>
      </c>
      <c r="K19" s="40"/>
      <c r="L19" s="40"/>
      <c r="M19" s="40"/>
      <c r="N19" s="41"/>
    </row>
    <row r="20" spans="1:14" ht="24.95" customHeight="1">
      <c r="A20" s="54" t="s">
        <v>66</v>
      </c>
      <c r="B20" s="305">
        <v>0</v>
      </c>
      <c r="C20" s="305">
        <v>0</v>
      </c>
      <c r="D20" s="305">
        <v>0</v>
      </c>
      <c r="E20" s="305">
        <v>0</v>
      </c>
      <c r="F20" s="305">
        <v>0</v>
      </c>
      <c r="G20" s="305">
        <v>0</v>
      </c>
      <c r="K20" s="40"/>
      <c r="L20" s="40"/>
      <c r="M20" s="40"/>
      <c r="N20" s="41"/>
    </row>
    <row r="21" spans="1:14" ht="24.95" customHeight="1">
      <c r="A21" s="54" t="s">
        <v>62</v>
      </c>
      <c r="B21" s="305">
        <v>0</v>
      </c>
      <c r="C21" s="305">
        <v>0</v>
      </c>
      <c r="D21" s="305">
        <v>0</v>
      </c>
      <c r="E21" s="305">
        <v>0</v>
      </c>
      <c r="F21" s="305">
        <v>0</v>
      </c>
      <c r="G21" s="305">
        <v>0</v>
      </c>
      <c r="K21" s="40"/>
      <c r="L21" s="40"/>
      <c r="M21" s="40"/>
      <c r="N21" s="41"/>
    </row>
    <row r="22" spans="1:14" ht="24.95" customHeight="1">
      <c r="A22" s="56"/>
      <c r="B22" s="57"/>
      <c r="C22" s="57"/>
      <c r="D22" s="58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s="9" customFormat="1" ht="15.95" customHeight="1"/>
    <row r="50" s="9" customFormat="1" ht="15.95" customHeight="1"/>
    <row r="51" s="9" customFormat="1" ht="15.95" customHeight="1"/>
    <row r="52" s="9" customFormat="1" ht="15.95" customHeight="1"/>
    <row r="53" s="9" customFormat="1" ht="15.95" customHeight="1"/>
    <row r="54" s="9" customFormat="1" ht="15.95" customHeight="1"/>
    <row r="55" s="9" customFormat="1" ht="15.95" customHeight="1"/>
    <row r="56" s="9" customFormat="1" ht="15.95" customHeight="1"/>
    <row r="57" s="9" customFormat="1" ht="15.95" customHeight="1"/>
    <row r="58" s="9" customFormat="1" ht="15.95" customHeight="1"/>
    <row r="59" s="9" customFormat="1" ht="15.95" customHeight="1"/>
    <row r="60" s="9" customFormat="1" ht="15.95" customHeight="1"/>
    <row r="61" s="9" customFormat="1" ht="15.95" customHeight="1"/>
    <row r="62" s="9" customFormat="1" ht="15.95" customHeight="1"/>
    <row r="63" s="9" customFormat="1" ht="15.95" customHeight="1"/>
    <row r="64" s="9" customFormat="1" ht="15.95" customHeight="1"/>
    <row r="65" s="9" customFormat="1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29"/>
  <sheetViews>
    <sheetView workbookViewId="0">
      <selection activeCell="N32" sqref="N32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87" t="s">
        <v>351</v>
      </c>
      <c r="B1" s="387"/>
      <c r="C1" s="387"/>
      <c r="D1" s="387"/>
      <c r="E1" s="387"/>
      <c r="F1" s="387"/>
      <c r="G1" s="387"/>
      <c r="H1" s="387"/>
      <c r="I1" s="387"/>
      <c r="J1" s="387"/>
    </row>
    <row r="2" spans="1:15" s="118" customFormat="1" ht="15">
      <c r="A2" s="31"/>
      <c r="B2" s="31"/>
      <c r="C2" s="31"/>
      <c r="D2" s="31"/>
      <c r="E2" s="32"/>
      <c r="F2" s="32"/>
      <c r="G2" s="392"/>
      <c r="H2" s="392"/>
    </row>
    <row r="3" spans="1:15" s="118" customFormat="1" ht="15.75" customHeight="1">
      <c r="A3" s="393"/>
      <c r="B3" s="395" t="s">
        <v>185</v>
      </c>
      <c r="C3" s="395" t="s">
        <v>186</v>
      </c>
      <c r="D3" s="395" t="s">
        <v>187</v>
      </c>
      <c r="E3" s="395" t="s">
        <v>188</v>
      </c>
      <c r="F3" s="186"/>
      <c r="G3" s="397" t="s">
        <v>189</v>
      </c>
      <c r="H3" s="397"/>
      <c r="I3" s="397"/>
      <c r="J3" s="397"/>
    </row>
    <row r="4" spans="1:15" s="119" customFormat="1" ht="47.25">
      <c r="A4" s="394"/>
      <c r="B4" s="396"/>
      <c r="C4" s="396"/>
      <c r="D4" s="396"/>
      <c r="E4" s="396"/>
      <c r="F4" s="187"/>
      <c r="G4" s="154" t="s">
        <v>190</v>
      </c>
      <c r="H4" s="154" t="s">
        <v>186</v>
      </c>
      <c r="I4" s="154" t="s">
        <v>191</v>
      </c>
      <c r="J4" s="154" t="s">
        <v>188</v>
      </c>
    </row>
    <row r="5" spans="1:15" s="119" customFormat="1" ht="31.5">
      <c r="A5" s="188" t="s">
        <v>192</v>
      </c>
      <c r="B5" s="189">
        <v>13</v>
      </c>
      <c r="C5" s="190">
        <v>4302.5659000000005</v>
      </c>
      <c r="D5" s="189">
        <v>16</v>
      </c>
      <c r="E5" s="190">
        <v>16979.37545</v>
      </c>
      <c r="F5" s="190"/>
      <c r="G5" s="281">
        <v>81.25</v>
      </c>
      <c r="H5" s="281">
        <v>51.409917343916995</v>
      </c>
      <c r="I5" s="281">
        <v>228.57142857142856</v>
      </c>
      <c r="J5" s="281">
        <v>1126.6772514964855</v>
      </c>
      <c r="K5" s="192"/>
      <c r="L5" s="192"/>
      <c r="M5" s="192"/>
      <c r="N5" s="192"/>
      <c r="O5" s="192"/>
    </row>
    <row r="6" spans="1:15" s="155" customFormat="1" ht="25.5" customHeight="1">
      <c r="A6" s="193" t="s">
        <v>193</v>
      </c>
      <c r="B6" s="189">
        <v>13</v>
      </c>
      <c r="C6" s="190">
        <v>4302.5659000000005</v>
      </c>
      <c r="D6" s="189">
        <v>16</v>
      </c>
      <c r="E6" s="190">
        <v>16979.37545</v>
      </c>
      <c r="F6" s="190"/>
      <c r="G6" s="281">
        <v>81.25</v>
      </c>
      <c r="H6" s="281">
        <v>51.409917343916995</v>
      </c>
      <c r="I6" s="281">
        <v>228.57142857142856</v>
      </c>
      <c r="J6" s="281">
        <v>1126.6772514964855</v>
      </c>
      <c r="K6" s="192"/>
      <c r="L6" s="119"/>
    </row>
    <row r="7" spans="1:15" s="153" customFormat="1" ht="25.5" customHeight="1">
      <c r="A7" s="194" t="s">
        <v>194</v>
      </c>
      <c r="B7" s="222"/>
      <c r="C7" s="222"/>
      <c r="D7" s="222"/>
      <c r="E7" s="222"/>
      <c r="F7" s="222"/>
      <c r="G7" s="222" t="s">
        <v>279</v>
      </c>
      <c r="H7" s="222" t="s">
        <v>279</v>
      </c>
      <c r="I7" s="222" t="s">
        <v>279</v>
      </c>
      <c r="J7" s="222" t="s">
        <v>279</v>
      </c>
      <c r="K7" s="196"/>
      <c r="L7" s="118"/>
    </row>
    <row r="8" spans="1:15" s="155" customFormat="1" ht="25.5" customHeight="1">
      <c r="A8" s="194" t="s">
        <v>195</v>
      </c>
      <c r="B8" s="191">
        <v>13</v>
      </c>
      <c r="C8" s="195">
        <v>4302.5659000000005</v>
      </c>
      <c r="D8" s="191">
        <v>5</v>
      </c>
      <c r="E8" s="195">
        <v>2598.7559999999999</v>
      </c>
      <c r="F8" s="195"/>
      <c r="G8" s="323">
        <v>92.857142857142847</v>
      </c>
      <c r="H8" s="323">
        <v>190.24635475438367</v>
      </c>
      <c r="I8" s="195">
        <v>250</v>
      </c>
      <c r="J8" s="195">
        <v>2228.0144032921808</v>
      </c>
      <c r="K8" s="192"/>
      <c r="L8" s="119"/>
    </row>
    <row r="9" spans="1:15" s="119" customFormat="1" ht="25.5" customHeight="1">
      <c r="A9" s="197" t="s">
        <v>196</v>
      </c>
      <c r="B9" s="222"/>
      <c r="C9" s="222"/>
      <c r="D9" s="191">
        <v>11</v>
      </c>
      <c r="E9" s="195">
        <v>14380.61945</v>
      </c>
      <c r="F9" s="195"/>
      <c r="G9" s="222">
        <v>0</v>
      </c>
      <c r="H9" s="222">
        <v>0</v>
      </c>
      <c r="I9" s="323">
        <v>220</v>
      </c>
      <c r="J9" s="323">
        <v>1034.2859994059227</v>
      </c>
      <c r="K9" s="192"/>
    </row>
    <row r="10" spans="1:15" s="155" customFormat="1" ht="31.5">
      <c r="A10" s="193" t="s">
        <v>197</v>
      </c>
      <c r="B10" s="189">
        <v>24</v>
      </c>
      <c r="C10" s="190">
        <v>253.220181</v>
      </c>
      <c r="D10" s="189">
        <v>41</v>
      </c>
      <c r="E10" s="190">
        <v>304.50637816</v>
      </c>
      <c r="F10" s="190"/>
      <c r="G10" s="190">
        <v>96</v>
      </c>
      <c r="H10" s="190">
        <v>143.85309250040942</v>
      </c>
      <c r="I10" s="190">
        <v>128.125</v>
      </c>
      <c r="J10" s="198">
        <v>223.15752813591064</v>
      </c>
      <c r="K10" s="192"/>
      <c r="L10" s="192"/>
      <c r="M10" s="199"/>
      <c r="N10" s="200"/>
    </row>
    <row r="11" spans="1:15" s="155" customFormat="1" ht="27" customHeight="1">
      <c r="A11" s="193" t="s">
        <v>198</v>
      </c>
      <c r="B11" s="189">
        <v>24</v>
      </c>
      <c r="C11" s="190">
        <v>253.220181</v>
      </c>
      <c r="D11" s="189">
        <v>41</v>
      </c>
      <c r="E11" s="190">
        <v>304.50637816</v>
      </c>
      <c r="F11" s="195"/>
      <c r="G11" s="190">
        <v>96</v>
      </c>
      <c r="H11" s="190">
        <v>143.85309250040942</v>
      </c>
      <c r="I11" s="190">
        <v>128.125</v>
      </c>
      <c r="J11" s="190">
        <v>223.15752813591064</v>
      </c>
      <c r="K11" s="192"/>
      <c r="L11" s="161"/>
      <c r="M11" s="201"/>
      <c r="N11" s="201"/>
      <c r="O11" s="201"/>
    </row>
    <row r="12" spans="1:15" s="155" customFormat="1" ht="27" customHeight="1">
      <c r="A12" s="202" t="s">
        <v>199</v>
      </c>
      <c r="B12" s="191">
        <v>3</v>
      </c>
      <c r="C12" s="195">
        <v>60.380627000000004</v>
      </c>
      <c r="D12" s="191">
        <v>3</v>
      </c>
      <c r="E12" s="191">
        <v>41.3</v>
      </c>
      <c r="F12" s="195"/>
      <c r="G12" s="195">
        <v>100</v>
      </c>
      <c r="H12" s="195">
        <v>47.731720948616605</v>
      </c>
      <c r="I12" s="195">
        <v>60</v>
      </c>
      <c r="J12" s="203">
        <v>92.83469876016899</v>
      </c>
      <c r="K12" s="192"/>
      <c r="L12" s="119"/>
    </row>
    <row r="13" spans="1:15" s="155" customFormat="1" ht="27" customHeight="1">
      <c r="A13" s="202" t="s">
        <v>200</v>
      </c>
      <c r="B13" s="191">
        <v>11</v>
      </c>
      <c r="C13" s="195">
        <v>49.097100000000005</v>
      </c>
      <c r="D13" s="191">
        <v>19</v>
      </c>
      <c r="E13" s="195">
        <v>64.840397160000009</v>
      </c>
      <c r="F13" s="195"/>
      <c r="G13" s="195">
        <v>78.571428571428569</v>
      </c>
      <c r="H13" s="195">
        <v>374.39193937634064</v>
      </c>
      <c r="I13" s="195">
        <v>100</v>
      </c>
      <c r="J13" s="203">
        <v>118.28761943756518</v>
      </c>
      <c r="K13" s="192"/>
      <c r="L13" s="119"/>
    </row>
    <row r="14" spans="1:15" s="155" customFormat="1" ht="27" customHeight="1">
      <c r="A14" s="202" t="s">
        <v>201</v>
      </c>
      <c r="B14" s="191">
        <v>3</v>
      </c>
      <c r="C14" s="195">
        <v>82.7</v>
      </c>
      <c r="D14" s="222">
        <v>9</v>
      </c>
      <c r="E14" s="222">
        <v>93.483477999999991</v>
      </c>
      <c r="F14" s="195"/>
      <c r="G14" s="195">
        <v>150</v>
      </c>
      <c r="H14" s="195">
        <v>1654</v>
      </c>
      <c r="I14" s="222" t="s">
        <v>279</v>
      </c>
      <c r="J14" s="222" t="s">
        <v>279</v>
      </c>
      <c r="K14" s="192"/>
      <c r="L14" s="119"/>
    </row>
    <row r="15" spans="1:15" s="155" customFormat="1" ht="27" customHeight="1">
      <c r="A15" s="202" t="s">
        <v>202</v>
      </c>
      <c r="B15" s="222">
        <v>3</v>
      </c>
      <c r="C15" s="222">
        <v>8.5</v>
      </c>
      <c r="D15" s="222">
        <v>8</v>
      </c>
      <c r="E15" s="222">
        <v>13.467678999999999</v>
      </c>
      <c r="F15" s="222"/>
      <c r="G15" s="222">
        <v>100</v>
      </c>
      <c r="H15" s="222">
        <v>56.116722783389456</v>
      </c>
      <c r="I15" s="222">
        <v>160</v>
      </c>
      <c r="J15" s="222">
        <v>50.821430188679237</v>
      </c>
      <c r="K15" s="192"/>
      <c r="L15" s="119"/>
    </row>
    <row r="16" spans="1:15" s="155" customFormat="1" ht="27" customHeight="1">
      <c r="A16" s="202" t="s">
        <v>203</v>
      </c>
      <c r="B16" s="191">
        <v>4</v>
      </c>
      <c r="C16" s="191">
        <v>52.542453999999999</v>
      </c>
      <c r="D16" s="191">
        <v>2</v>
      </c>
      <c r="E16" s="191">
        <v>91.414823999999996</v>
      </c>
      <c r="F16" s="191"/>
      <c r="G16" s="195">
        <v>133.33333333333334</v>
      </c>
      <c r="H16" s="195">
        <v>323.01804273364763</v>
      </c>
      <c r="I16" s="323">
        <v>66.666666666666671</v>
      </c>
      <c r="J16" s="323">
        <v>858.35515492957745</v>
      </c>
      <c r="K16" s="192"/>
      <c r="L16" s="119"/>
    </row>
    <row r="17" spans="1:15" s="155" customFormat="1" ht="27" customHeight="1">
      <c r="A17" s="193" t="s">
        <v>193</v>
      </c>
      <c r="B17" s="189">
        <v>24</v>
      </c>
      <c r="C17" s="190">
        <v>253.220181</v>
      </c>
      <c r="D17" s="189">
        <v>41</v>
      </c>
      <c r="E17" s="190">
        <v>304.50637816000005</v>
      </c>
      <c r="F17" s="195"/>
      <c r="G17" s="190">
        <v>96</v>
      </c>
      <c r="H17" s="190">
        <v>143.85309250040942</v>
      </c>
      <c r="I17" s="190">
        <v>128.125</v>
      </c>
      <c r="J17" s="190">
        <v>223.1575281359107</v>
      </c>
      <c r="K17" s="192"/>
      <c r="L17" s="204"/>
      <c r="M17" s="201"/>
      <c r="N17" s="201"/>
      <c r="O17" s="201"/>
    </row>
    <row r="18" spans="1:15" s="205" customFormat="1" ht="27" customHeight="1">
      <c r="A18" s="194" t="s">
        <v>194</v>
      </c>
      <c r="B18" s="222"/>
      <c r="C18" s="222"/>
      <c r="D18" s="222"/>
      <c r="E18" s="222"/>
      <c r="F18" s="222"/>
      <c r="G18" s="222" t="s">
        <v>279</v>
      </c>
      <c r="H18" s="222" t="s">
        <v>279</v>
      </c>
      <c r="I18" s="222" t="s">
        <v>279</v>
      </c>
      <c r="J18" s="222" t="s">
        <v>279</v>
      </c>
      <c r="K18" s="192"/>
      <c r="L18" s="119"/>
    </row>
    <row r="19" spans="1:15" s="153" customFormat="1" ht="27" customHeight="1">
      <c r="A19" s="194" t="s">
        <v>204</v>
      </c>
      <c r="B19" s="191">
        <v>21</v>
      </c>
      <c r="C19" s="195">
        <v>252.81975700000001</v>
      </c>
      <c r="D19" s="191">
        <v>40</v>
      </c>
      <c r="E19" s="195">
        <v>270.21637816000003</v>
      </c>
      <c r="F19" s="195"/>
      <c r="G19" s="195">
        <v>91.304347826086953</v>
      </c>
      <c r="H19" s="195">
        <v>144.79328499390954</v>
      </c>
      <c r="I19" s="195">
        <v>133.33333333333334</v>
      </c>
      <c r="J19" s="203">
        <v>201.64866534808473</v>
      </c>
      <c r="K19" s="192"/>
      <c r="L19" s="206"/>
      <c r="M19" s="207"/>
      <c r="N19" s="207"/>
      <c r="O19" s="207"/>
    </row>
    <row r="20" spans="1:15" s="215" customFormat="1" ht="47.25">
      <c r="A20" s="208" t="s">
        <v>205</v>
      </c>
      <c r="B20" s="209">
        <v>10</v>
      </c>
      <c r="C20" s="210">
        <v>83.964997000000011</v>
      </c>
      <c r="D20" s="209">
        <v>21</v>
      </c>
      <c r="E20" s="210">
        <v>115.64073316</v>
      </c>
      <c r="F20" s="210"/>
      <c r="G20" s="210">
        <v>90.909090909090907</v>
      </c>
      <c r="H20" s="210">
        <v>324.227083382567</v>
      </c>
      <c r="I20" s="210">
        <v>70</v>
      </c>
      <c r="J20" s="211">
        <v>154.26858997094837</v>
      </c>
      <c r="K20" s="212"/>
      <c r="L20" s="213"/>
      <c r="M20" s="214"/>
      <c r="N20" s="214"/>
      <c r="O20" s="214"/>
    </row>
    <row r="21" spans="1:15" s="153" customFormat="1" ht="25.5" customHeight="1">
      <c r="A21" s="194" t="s">
        <v>196</v>
      </c>
      <c r="B21" s="222">
        <v>3</v>
      </c>
      <c r="C21" s="222">
        <v>0.400424</v>
      </c>
      <c r="D21" s="222">
        <v>1</v>
      </c>
      <c r="E21" s="222">
        <v>34.29</v>
      </c>
      <c r="F21" s="222"/>
      <c r="G21" s="222">
        <v>150</v>
      </c>
      <c r="H21" s="222">
        <v>28.207772593043437</v>
      </c>
      <c r="I21" s="222">
        <v>50</v>
      </c>
      <c r="J21" s="222">
        <v>1399.5918367346937</v>
      </c>
    </row>
    <row r="22" spans="1:15" s="153" customFormat="1"/>
    <row r="23" spans="1:15" s="215" customFormat="1" ht="19.5" customHeight="1">
      <c r="A23" s="216" t="s">
        <v>352</v>
      </c>
    </row>
    <row r="24" spans="1:15" s="153" customFormat="1"/>
    <row r="25" spans="1:15" s="215" customFormat="1"/>
    <row r="26" spans="1:15" s="215" customFormat="1"/>
    <row r="27" spans="1:15" s="215" customFormat="1"/>
    <row r="28" spans="1:15" s="215" customFormat="1"/>
    <row r="29" spans="1:15" s="215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4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29"/>
  <sheetViews>
    <sheetView topLeftCell="A16" workbookViewId="0">
      <selection activeCell="I12" sqref="I12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313" customWidth="1"/>
    <col min="6" max="6" width="10.125" style="313" customWidth="1"/>
    <col min="7" max="7" width="10.875" style="313" customWidth="1"/>
    <col min="9" max="9" width="8.625" customWidth="1"/>
  </cols>
  <sheetData>
    <row r="1" spans="1:15" s="1" customFormat="1" ht="43.5" customHeight="1">
      <c r="A1" s="398" t="s">
        <v>353</v>
      </c>
      <c r="B1" s="398"/>
      <c r="C1" s="398"/>
      <c r="D1" s="398"/>
      <c r="E1" s="398"/>
      <c r="F1" s="398"/>
      <c r="G1" s="398"/>
    </row>
    <row r="2" spans="1:15" s="119" customFormat="1" ht="16.5">
      <c r="A2" s="217"/>
      <c r="B2" s="217"/>
      <c r="C2" s="217"/>
      <c r="D2" s="217"/>
      <c r="E2" s="310"/>
      <c r="F2" s="310"/>
      <c r="G2" s="310"/>
    </row>
    <row r="3" spans="1:15" s="155" customFormat="1" ht="37.5" customHeight="1">
      <c r="A3" s="399"/>
      <c r="B3" s="401" t="s">
        <v>354</v>
      </c>
      <c r="C3" s="401"/>
      <c r="D3" s="401"/>
      <c r="E3" s="402" t="s">
        <v>355</v>
      </c>
      <c r="F3" s="402"/>
      <c r="G3" s="402"/>
    </row>
    <row r="4" spans="1:15" s="153" customFormat="1" ht="47.25">
      <c r="A4" s="400"/>
      <c r="B4" s="218" t="s">
        <v>206</v>
      </c>
      <c r="C4" s="219" t="s">
        <v>207</v>
      </c>
      <c r="D4" s="219" t="s">
        <v>260</v>
      </c>
      <c r="E4" s="311" t="s">
        <v>206</v>
      </c>
      <c r="F4" s="312" t="s">
        <v>208</v>
      </c>
      <c r="G4" s="219" t="s">
        <v>270</v>
      </c>
    </row>
    <row r="5" spans="1:15" s="153" customFormat="1" ht="31.5">
      <c r="A5" s="220" t="s">
        <v>209</v>
      </c>
      <c r="B5" s="329">
        <v>1246</v>
      </c>
      <c r="C5" s="221">
        <v>9404.3167926590013</v>
      </c>
      <c r="D5" s="221">
        <v>8034</v>
      </c>
      <c r="E5" s="327">
        <v>110.95280498664292</v>
      </c>
      <c r="F5" s="327">
        <v>45.8055034056339</v>
      </c>
      <c r="G5" s="327">
        <v>92.048579285059574</v>
      </c>
      <c r="I5" s="282"/>
      <c r="J5" s="330">
        <v>2020</v>
      </c>
      <c r="K5" s="330">
        <v>1017</v>
      </c>
    </row>
    <row r="6" spans="1:15" s="153" customFormat="1">
      <c r="A6" s="220" t="s">
        <v>193</v>
      </c>
      <c r="B6" s="222">
        <v>0</v>
      </c>
      <c r="C6" s="222">
        <v>0</v>
      </c>
      <c r="D6" s="222">
        <v>0</v>
      </c>
      <c r="E6" s="222">
        <v>0</v>
      </c>
      <c r="F6" s="222">
        <v>0</v>
      </c>
      <c r="G6" s="222">
        <v>0</v>
      </c>
      <c r="I6" s="330"/>
      <c r="J6" s="330">
        <v>2021</v>
      </c>
      <c r="K6" s="330">
        <v>946</v>
      </c>
      <c r="M6" s="223"/>
      <c r="N6" s="223"/>
    </row>
    <row r="7" spans="1:15" s="205" customFormat="1">
      <c r="A7" s="194" t="s">
        <v>210</v>
      </c>
      <c r="B7" s="222">
        <v>8</v>
      </c>
      <c r="C7" s="222">
        <v>32.799999999999997</v>
      </c>
      <c r="D7" s="222">
        <v>81</v>
      </c>
      <c r="E7" s="323">
        <v>100</v>
      </c>
      <c r="F7" s="323">
        <v>42.21364221364221</v>
      </c>
      <c r="G7" s="323">
        <v>238.23529411764704</v>
      </c>
      <c r="I7" s="330"/>
      <c r="J7" s="381">
        <v>2022</v>
      </c>
      <c r="K7" s="381">
        <v>1123</v>
      </c>
    </row>
    <row r="8" spans="1:15" s="205" customFormat="1">
      <c r="A8" s="194" t="s">
        <v>0</v>
      </c>
      <c r="B8" s="331">
        <v>7</v>
      </c>
      <c r="C8" s="331">
        <v>72</v>
      </c>
      <c r="D8" s="331">
        <v>30</v>
      </c>
      <c r="E8" s="323">
        <v>87.5</v>
      </c>
      <c r="F8" s="323">
        <v>165.13761467889907</v>
      </c>
      <c r="G8" s="323">
        <v>93.75</v>
      </c>
      <c r="I8" s="330"/>
      <c r="J8" s="381">
        <v>2023</v>
      </c>
      <c r="K8" s="381">
        <v>1246</v>
      </c>
      <c r="L8" s="332"/>
      <c r="M8" s="332"/>
      <c r="N8" s="332"/>
      <c r="O8" s="332"/>
    </row>
    <row r="9" spans="1:15" s="153" customFormat="1">
      <c r="A9" s="194" t="s">
        <v>204</v>
      </c>
      <c r="B9" s="333">
        <v>227</v>
      </c>
      <c r="C9" s="333">
        <v>2987.4815132000003</v>
      </c>
      <c r="D9" s="333">
        <v>2874</v>
      </c>
      <c r="E9" s="195">
        <v>100.44247787610621</v>
      </c>
      <c r="F9" s="195">
        <v>160.4191019425036</v>
      </c>
      <c r="G9" s="323">
        <v>72.999745999492006</v>
      </c>
      <c r="I9" s="282">
        <f>B9/$B$5%</f>
        <v>18.218298555377206</v>
      </c>
      <c r="J9" s="224"/>
      <c r="K9" s="224"/>
      <c r="L9" s="382">
        <f>AVERAGE(K5:K8)</f>
        <v>1083</v>
      </c>
      <c r="M9" s="225"/>
      <c r="N9" s="250"/>
      <c r="O9" s="250"/>
    </row>
    <row r="10" spans="1:15" s="153" customFormat="1" ht="47.25">
      <c r="A10" s="194" t="s">
        <v>211</v>
      </c>
      <c r="B10" s="222">
        <v>18</v>
      </c>
      <c r="C10" s="222">
        <v>113.6</v>
      </c>
      <c r="D10" s="222">
        <v>75</v>
      </c>
      <c r="E10" s="323">
        <v>163.63636363636363</v>
      </c>
      <c r="F10" s="323">
        <v>1.1278792692613187</v>
      </c>
      <c r="G10" s="195">
        <v>89.285714285714292</v>
      </c>
      <c r="I10" s="330"/>
      <c r="J10" s="224"/>
      <c r="K10" s="224"/>
      <c r="L10" s="383">
        <f>K8/L9</f>
        <v>1.1505078485687903</v>
      </c>
      <c r="M10" s="332"/>
    </row>
    <row r="11" spans="1:15" s="153" customFormat="1" ht="31.5">
      <c r="A11" s="226" t="s">
        <v>47</v>
      </c>
      <c r="B11" s="222">
        <v>0</v>
      </c>
      <c r="C11" s="222">
        <v>0</v>
      </c>
      <c r="D11" s="222">
        <v>0</v>
      </c>
      <c r="E11" s="222">
        <v>0</v>
      </c>
      <c r="F11" s="222">
        <v>0</v>
      </c>
      <c r="G11" s="222">
        <v>0</v>
      </c>
      <c r="I11" s="330"/>
      <c r="J11" s="224"/>
      <c r="K11" s="224"/>
      <c r="L11" s="332"/>
      <c r="M11" s="332"/>
    </row>
    <row r="12" spans="1:15" s="153" customFormat="1">
      <c r="A12" s="194" t="s">
        <v>212</v>
      </c>
      <c r="B12" s="333">
        <v>196</v>
      </c>
      <c r="C12" s="333">
        <v>1551.748888999</v>
      </c>
      <c r="D12" s="333">
        <v>902</v>
      </c>
      <c r="E12" s="195">
        <v>123.27044025157232</v>
      </c>
      <c r="F12" s="195">
        <v>93.080229846938622</v>
      </c>
      <c r="G12" s="323">
        <v>108.67469879518072</v>
      </c>
      <c r="I12" s="282">
        <f>B12/$B$5%</f>
        <v>15.730337078651685</v>
      </c>
      <c r="J12" s="224"/>
      <c r="K12" s="224"/>
      <c r="L12" s="332"/>
      <c r="M12" s="332"/>
    </row>
    <row r="13" spans="1:15" s="153" customFormat="1" ht="50.25" customHeight="1">
      <c r="A13" s="226" t="s">
        <v>213</v>
      </c>
      <c r="B13" s="333">
        <v>430</v>
      </c>
      <c r="C13" s="333">
        <v>2313.2281117739999</v>
      </c>
      <c r="D13" s="333">
        <v>2173</v>
      </c>
      <c r="E13" s="195">
        <v>115.59139784946235</v>
      </c>
      <c r="F13" s="195">
        <v>86.904927642580645</v>
      </c>
      <c r="G13" s="195">
        <v>113.35419926969222</v>
      </c>
      <c r="I13" s="282">
        <f>B13/$B$5%</f>
        <v>34.510433386837882</v>
      </c>
      <c r="J13" s="224"/>
      <c r="K13" s="224"/>
      <c r="L13" s="330"/>
      <c r="M13" s="330"/>
      <c r="N13" s="330"/>
      <c r="O13" s="330"/>
    </row>
    <row r="14" spans="1:15" s="153" customFormat="1">
      <c r="A14" s="194" t="s">
        <v>214</v>
      </c>
      <c r="B14" s="333">
        <v>68</v>
      </c>
      <c r="C14" s="333">
        <v>353.16800000000001</v>
      </c>
      <c r="D14" s="333">
        <v>311</v>
      </c>
      <c r="E14" s="195">
        <v>144.68085106382981</v>
      </c>
      <c r="F14" s="195">
        <v>136.78079008520527</v>
      </c>
      <c r="G14" s="195">
        <v>128.51239669421489</v>
      </c>
      <c r="I14" s="330"/>
      <c r="J14" s="224"/>
      <c r="K14" s="224"/>
      <c r="L14" s="250"/>
      <c r="M14" s="250"/>
      <c r="N14" s="250"/>
      <c r="O14" s="250"/>
    </row>
    <row r="15" spans="1:15" s="153" customFormat="1">
      <c r="A15" s="194" t="s">
        <v>215</v>
      </c>
      <c r="B15" s="333">
        <v>35</v>
      </c>
      <c r="C15" s="333">
        <v>346.08683868600002</v>
      </c>
      <c r="D15" s="333">
        <v>176</v>
      </c>
      <c r="E15" s="195">
        <v>79.545454545454547</v>
      </c>
      <c r="F15" s="195">
        <v>54.378549224750167</v>
      </c>
      <c r="G15" s="195">
        <v>79.279279279279265</v>
      </c>
      <c r="I15" s="330"/>
      <c r="J15" s="224"/>
      <c r="K15" s="224"/>
    </row>
    <row r="16" spans="1:15" s="153" customFormat="1">
      <c r="A16" s="202" t="s">
        <v>216</v>
      </c>
      <c r="B16" s="333">
        <v>14</v>
      </c>
      <c r="C16" s="333">
        <v>36.69</v>
      </c>
      <c r="D16" s="333">
        <v>100</v>
      </c>
      <c r="E16" s="323">
        <v>140</v>
      </c>
      <c r="F16" s="323">
        <v>115.37735849056602</v>
      </c>
      <c r="G16" s="195">
        <v>208.33333333333334</v>
      </c>
      <c r="I16" s="330"/>
      <c r="J16" s="224"/>
      <c r="K16" s="224"/>
    </row>
    <row r="17" spans="1:13" s="153" customFormat="1" ht="31.5">
      <c r="A17" s="202" t="s">
        <v>217</v>
      </c>
      <c r="B17" s="222">
        <v>4</v>
      </c>
      <c r="C17" s="222">
        <v>22.1</v>
      </c>
      <c r="D17" s="222">
        <v>24</v>
      </c>
      <c r="E17" s="323">
        <v>44.444444444444443</v>
      </c>
      <c r="F17" s="323">
        <v>107.4484636328277</v>
      </c>
      <c r="G17" s="323">
        <v>64.86486486486487</v>
      </c>
      <c r="I17" s="330"/>
      <c r="J17" s="224"/>
      <c r="K17" s="224"/>
    </row>
    <row r="18" spans="1:13" s="153" customFormat="1">
      <c r="A18" s="194" t="s">
        <v>218</v>
      </c>
      <c r="B18" s="333">
        <v>17</v>
      </c>
      <c r="C18" s="333">
        <v>753</v>
      </c>
      <c r="D18" s="333">
        <v>137</v>
      </c>
      <c r="E18" s="195">
        <v>35.416666666666671</v>
      </c>
      <c r="F18" s="195">
        <v>32.597455935589608</v>
      </c>
      <c r="G18" s="323">
        <v>48.581560283687949</v>
      </c>
      <c r="I18" s="330"/>
      <c r="J18" s="224"/>
      <c r="K18" s="224"/>
    </row>
    <row r="19" spans="1:13" s="153" customFormat="1" ht="31.5">
      <c r="A19" s="202" t="s">
        <v>219</v>
      </c>
      <c r="B19" s="333">
        <v>89</v>
      </c>
      <c r="C19" s="333">
        <v>402.26344</v>
      </c>
      <c r="D19" s="333">
        <v>542</v>
      </c>
      <c r="E19" s="195">
        <v>98.888888888888886</v>
      </c>
      <c r="F19" s="195">
        <v>90.270508505004273</v>
      </c>
      <c r="G19" s="195">
        <v>102.84629981024669</v>
      </c>
      <c r="I19" s="330"/>
      <c r="J19" s="224"/>
      <c r="K19" s="224"/>
    </row>
    <row r="20" spans="1:13" s="153" customFormat="1" ht="31.5">
      <c r="A20" s="202" t="s">
        <v>220</v>
      </c>
      <c r="B20" s="333">
        <v>60</v>
      </c>
      <c r="C20" s="333">
        <v>187.346</v>
      </c>
      <c r="D20" s="333">
        <v>293</v>
      </c>
      <c r="E20" s="195">
        <v>127.65957446808511</v>
      </c>
      <c r="F20" s="195">
        <v>95.024726737845867</v>
      </c>
      <c r="G20" s="195">
        <v>82.535211267605632</v>
      </c>
      <c r="I20" s="330"/>
      <c r="J20" s="224"/>
      <c r="K20" s="224"/>
    </row>
    <row r="21" spans="1:13" s="153" customFormat="1">
      <c r="A21" s="202" t="s">
        <v>221</v>
      </c>
      <c r="B21" s="333">
        <v>50</v>
      </c>
      <c r="C21" s="333">
        <v>159.304</v>
      </c>
      <c r="D21" s="333">
        <v>196</v>
      </c>
      <c r="E21" s="195">
        <v>200</v>
      </c>
      <c r="F21" s="195">
        <v>82.3915179730147</v>
      </c>
      <c r="G21" s="195">
        <v>164.70588235294119</v>
      </c>
      <c r="I21" s="330"/>
      <c r="J21" s="224"/>
      <c r="K21" s="224"/>
    </row>
    <row r="22" spans="1:13" s="153" customFormat="1">
      <c r="A22" s="194" t="s">
        <v>222</v>
      </c>
      <c r="B22" s="222">
        <v>6</v>
      </c>
      <c r="C22" s="222">
        <v>39.799999999999997</v>
      </c>
      <c r="D22" s="222">
        <v>24</v>
      </c>
      <c r="E22" s="323">
        <v>100</v>
      </c>
      <c r="F22" s="323">
        <v>232.09703755540005</v>
      </c>
      <c r="G22" s="195">
        <v>104.34782608695652</v>
      </c>
      <c r="I22" s="330"/>
      <c r="J22" s="224"/>
      <c r="K22" s="224"/>
    </row>
    <row r="23" spans="1:13" s="153" customFormat="1">
      <c r="A23" s="202" t="s">
        <v>223</v>
      </c>
      <c r="B23" s="331">
        <v>11</v>
      </c>
      <c r="C23" s="331">
        <v>23.1</v>
      </c>
      <c r="D23" s="331">
        <v>68</v>
      </c>
      <c r="E23" s="323">
        <v>220</v>
      </c>
      <c r="F23" s="323">
        <v>155.03355704697989</v>
      </c>
      <c r="G23" s="323">
        <v>485.71428571428567</v>
      </c>
      <c r="I23" s="330"/>
      <c r="J23" s="224"/>
      <c r="K23" s="224"/>
    </row>
    <row r="24" spans="1:13" s="153" customFormat="1">
      <c r="A24" s="202" t="s">
        <v>224</v>
      </c>
      <c r="B24" s="222">
        <v>6</v>
      </c>
      <c r="C24" s="222">
        <v>10.6</v>
      </c>
      <c r="D24" s="222">
        <v>28</v>
      </c>
      <c r="E24" s="323">
        <v>85.714285714285708</v>
      </c>
      <c r="F24" s="323">
        <v>49.765258215962447</v>
      </c>
      <c r="G24" s="323">
        <v>112</v>
      </c>
      <c r="I24" s="330"/>
      <c r="J24" s="224"/>
      <c r="K24" s="224"/>
    </row>
    <row r="25" spans="1:13" s="155" customFormat="1" ht="31.5">
      <c r="A25" s="227" t="s">
        <v>225</v>
      </c>
      <c r="B25" s="334">
        <v>673</v>
      </c>
      <c r="C25" s="222">
        <v>0</v>
      </c>
      <c r="D25" s="222">
        <v>0</v>
      </c>
      <c r="E25" s="190">
        <v>131.4453125</v>
      </c>
      <c r="F25" s="222">
        <v>0</v>
      </c>
      <c r="G25" s="222">
        <v>0</v>
      </c>
      <c r="H25" s="222"/>
      <c r="I25" s="330"/>
      <c r="J25" s="224"/>
      <c r="K25" s="224"/>
      <c r="L25" s="228"/>
      <c r="M25" s="229"/>
    </row>
    <row r="26" spans="1:13" s="155" customFormat="1" ht="31.5">
      <c r="A26" s="227" t="s">
        <v>226</v>
      </c>
      <c r="B26" s="334">
        <v>114</v>
      </c>
      <c r="C26" s="222">
        <v>0</v>
      </c>
      <c r="D26" s="222">
        <v>0</v>
      </c>
      <c r="E26" s="190">
        <v>167.64705882352939</v>
      </c>
      <c r="F26" s="222">
        <v>0</v>
      </c>
      <c r="G26" s="222">
        <v>0</v>
      </c>
      <c r="H26" s="222"/>
      <c r="I26" s="330"/>
      <c r="J26" s="224"/>
      <c r="K26" s="224"/>
    </row>
    <row r="27" spans="1:13" s="230" customFormat="1" ht="31.5">
      <c r="A27" s="227" t="s">
        <v>227</v>
      </c>
      <c r="B27" s="334">
        <v>318</v>
      </c>
      <c r="C27" s="222">
        <v>0</v>
      </c>
      <c r="D27" s="222">
        <v>0</v>
      </c>
      <c r="E27" s="190">
        <v>87.603305785123965</v>
      </c>
      <c r="F27" s="222">
        <v>0</v>
      </c>
      <c r="G27" s="222">
        <v>0</v>
      </c>
      <c r="H27" s="222"/>
      <c r="I27" s="330"/>
      <c r="J27" s="224"/>
      <c r="K27" s="224"/>
      <c r="L27" s="231"/>
      <c r="M27" s="231"/>
    </row>
    <row r="28" spans="1:13">
      <c r="C28" s="232"/>
      <c r="D28" s="232"/>
    </row>
    <row r="29" spans="1:13">
      <c r="A29" s="216" t="s">
        <v>356</v>
      </c>
      <c r="B29" s="233"/>
      <c r="C29" s="233"/>
      <c r="D29" s="233"/>
      <c r="E29" s="314"/>
      <c r="F29" s="314"/>
      <c r="G29" s="314"/>
    </row>
  </sheetData>
  <mergeCells count="4">
    <mergeCell ref="A1:G1"/>
    <mergeCell ref="A3:A4"/>
    <mergeCell ref="B3:D3"/>
    <mergeCell ref="E3:G3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24"/>
  <sheetViews>
    <sheetView topLeftCell="A7" workbookViewId="0">
      <selection activeCell="C11" sqref="C11:G16"/>
    </sheetView>
  </sheetViews>
  <sheetFormatPr defaultRowHeight="15.75"/>
  <cols>
    <col min="1" max="1" width="1.875" style="153" customWidth="1"/>
    <col min="2" max="2" width="22.5" style="153" customWidth="1"/>
    <col min="3" max="3" width="12.375" style="153" customWidth="1"/>
    <col min="4" max="4" width="12.875" style="153" customWidth="1"/>
    <col min="5" max="5" width="13" style="153" customWidth="1"/>
    <col min="6" max="6" width="11.625" style="153" customWidth="1"/>
    <col min="7" max="7" width="11.25" style="153" customWidth="1"/>
    <col min="8" max="8" width="9" style="153"/>
    <col min="9" max="9" width="9.375" style="153" bestFit="1" customWidth="1"/>
    <col min="10" max="11" width="9" style="153"/>
    <col min="12" max="12" width="10.125" style="153" bestFit="1" customWidth="1"/>
    <col min="13" max="16384" width="9" style="153"/>
  </cols>
  <sheetData>
    <row r="1" spans="1:12" ht="48" customHeight="1">
      <c r="A1" s="405" t="s">
        <v>249</v>
      </c>
      <c r="B1" s="406"/>
      <c r="C1" s="406"/>
      <c r="D1" s="406"/>
      <c r="E1" s="406"/>
      <c r="F1" s="406"/>
      <c r="G1" s="406"/>
    </row>
    <row r="2" spans="1:12">
      <c r="A2" s="407"/>
      <c r="B2" s="407"/>
      <c r="C2" s="407"/>
      <c r="D2" s="407"/>
      <c r="E2" s="407"/>
      <c r="F2" s="407"/>
      <c r="G2" s="407"/>
    </row>
    <row r="3" spans="1:12">
      <c r="A3" s="234"/>
      <c r="B3" s="60"/>
      <c r="C3" s="60"/>
      <c r="D3" s="60"/>
      <c r="E3" s="60"/>
      <c r="F3" s="235"/>
      <c r="G3" s="235"/>
    </row>
    <row r="4" spans="1:12">
      <c r="A4" s="236"/>
      <c r="B4" s="236"/>
      <c r="G4" s="160" t="s">
        <v>113</v>
      </c>
    </row>
    <row r="5" spans="1:12" ht="16.5" customHeight="1">
      <c r="A5" s="237"/>
      <c r="B5" s="237"/>
      <c r="C5" s="238" t="s">
        <v>169</v>
      </c>
      <c r="D5" s="238" t="s">
        <v>228</v>
      </c>
      <c r="E5" s="238" t="s">
        <v>237</v>
      </c>
      <c r="F5" s="239" t="s">
        <v>357</v>
      </c>
      <c r="G5" s="239" t="s">
        <v>358</v>
      </c>
    </row>
    <row r="6" spans="1:12" ht="16.5" customHeight="1">
      <c r="A6" s="237"/>
      <c r="B6" s="237"/>
      <c r="C6" s="240" t="s">
        <v>360</v>
      </c>
      <c r="D6" s="240" t="s">
        <v>359</v>
      </c>
      <c r="E6" s="240" t="s">
        <v>358</v>
      </c>
      <c r="F6" s="241" t="s">
        <v>261</v>
      </c>
      <c r="G6" s="241" t="s">
        <v>261</v>
      </c>
    </row>
    <row r="7" spans="1:12" ht="16.5" customHeight="1">
      <c r="A7" s="237"/>
      <c r="B7" s="237"/>
      <c r="C7" s="240" t="s">
        <v>229</v>
      </c>
      <c r="D7" s="240" t="s">
        <v>229</v>
      </c>
      <c r="E7" s="240" t="s">
        <v>236</v>
      </c>
      <c r="F7" s="241" t="s">
        <v>230</v>
      </c>
      <c r="G7" s="241" t="s">
        <v>230</v>
      </c>
    </row>
    <row r="8" spans="1:12" ht="16.5" customHeight="1">
      <c r="A8" s="237"/>
      <c r="B8" s="237"/>
      <c r="C8" s="242">
        <v>2023</v>
      </c>
      <c r="D8" s="242">
        <v>2023</v>
      </c>
      <c r="E8" s="242">
        <v>2023</v>
      </c>
      <c r="F8" s="243" t="s">
        <v>231</v>
      </c>
      <c r="G8" s="243" t="s">
        <v>231</v>
      </c>
    </row>
    <row r="9" spans="1:12" ht="16.5" customHeight="1">
      <c r="A9" s="237"/>
      <c r="B9" s="237"/>
      <c r="C9" s="244"/>
      <c r="D9" s="244"/>
      <c r="E9" s="244"/>
      <c r="F9" s="245" t="s">
        <v>232</v>
      </c>
      <c r="G9" s="245" t="s">
        <v>232</v>
      </c>
    </row>
    <row r="10" spans="1:12">
      <c r="A10" s="246"/>
      <c r="B10" s="237"/>
      <c r="C10" s="247"/>
      <c r="D10" s="247"/>
      <c r="E10" s="237"/>
      <c r="F10" s="243"/>
      <c r="G10" s="243"/>
    </row>
    <row r="11" spans="1:12" ht="27" customHeight="1">
      <c r="A11" s="404" t="s">
        <v>1</v>
      </c>
      <c r="B11" s="404"/>
      <c r="C11" s="248">
        <v>6829990.3899999997</v>
      </c>
      <c r="D11" s="248">
        <v>6980491.1000000006</v>
      </c>
      <c r="E11" s="248">
        <v>66822372.729221553</v>
      </c>
      <c r="F11" s="249">
        <v>111.10696987289039</v>
      </c>
      <c r="G11" s="249">
        <v>120.64678465808096</v>
      </c>
      <c r="I11" s="250"/>
      <c r="J11" s="251"/>
      <c r="K11" s="251"/>
    </row>
    <row r="12" spans="1:12" ht="27" customHeight="1">
      <c r="A12" s="246"/>
      <c r="B12" s="237" t="s">
        <v>233</v>
      </c>
      <c r="C12" s="252">
        <v>5816335.8099999996</v>
      </c>
      <c r="D12" s="252">
        <v>5958938.0899999999</v>
      </c>
      <c r="E12" s="237">
        <v>56929282.214157373</v>
      </c>
      <c r="F12" s="253">
        <v>110.52671158544366</v>
      </c>
      <c r="G12" s="253">
        <v>117.99144666371984</v>
      </c>
      <c r="I12" s="250"/>
      <c r="J12" s="251"/>
      <c r="K12" s="251"/>
    </row>
    <row r="13" spans="1:12" ht="27" customHeight="1">
      <c r="A13" s="254"/>
      <c r="B13" s="255" t="s">
        <v>281</v>
      </c>
      <c r="C13" s="252">
        <v>83280.02</v>
      </c>
      <c r="D13" s="252">
        <v>84441</v>
      </c>
      <c r="E13" s="237">
        <v>808144.60000000009</v>
      </c>
      <c r="F13" s="253">
        <v>92.0061077328685</v>
      </c>
      <c r="G13" s="253">
        <v>121.0830671424209</v>
      </c>
      <c r="I13" s="250"/>
      <c r="J13" s="251"/>
      <c r="K13" s="251"/>
      <c r="L13" s="256"/>
    </row>
    <row r="14" spans="1:12" ht="27" customHeight="1">
      <c r="A14" s="254"/>
      <c r="B14" s="255" t="s">
        <v>280</v>
      </c>
      <c r="C14" s="252">
        <v>485056.44</v>
      </c>
      <c r="D14" s="252">
        <v>492644.9</v>
      </c>
      <c r="E14" s="237">
        <v>4828636.0100000007</v>
      </c>
      <c r="F14" s="253">
        <v>121.02856323785319</v>
      </c>
      <c r="G14" s="253">
        <v>153.33692235200704</v>
      </c>
      <c r="I14" s="250"/>
      <c r="J14" s="251"/>
      <c r="K14" s="251"/>
      <c r="L14" s="256"/>
    </row>
    <row r="15" spans="1:12" ht="27" customHeight="1">
      <c r="A15" s="246"/>
      <c r="B15" s="237" t="s">
        <v>234</v>
      </c>
      <c r="C15" s="257">
        <v>39796</v>
      </c>
      <c r="D15" s="257">
        <v>35120</v>
      </c>
      <c r="E15" s="237">
        <v>357050</v>
      </c>
      <c r="F15" s="345">
        <v>126.53212020500851</v>
      </c>
      <c r="G15" s="253">
        <v>269.52917268886</v>
      </c>
      <c r="I15" s="250"/>
      <c r="J15" s="251"/>
      <c r="K15" s="251"/>
    </row>
    <row r="16" spans="1:12" ht="27" customHeight="1">
      <c r="A16" s="246"/>
      <c r="B16" s="237" t="s">
        <v>271</v>
      </c>
      <c r="C16" s="252">
        <v>405522.11999999994</v>
      </c>
      <c r="D16" s="252">
        <v>409347.11000000004</v>
      </c>
      <c r="E16" s="237">
        <v>3899259.9050641847</v>
      </c>
      <c r="F16" s="253">
        <v>112.24417089598634</v>
      </c>
      <c r="G16" s="253">
        <v>122.2647915813875</v>
      </c>
      <c r="I16" s="250"/>
      <c r="J16" s="251"/>
      <c r="K16" s="251"/>
    </row>
    <row r="17" spans="1:10" ht="27" customHeight="1">
      <c r="A17" s="246"/>
      <c r="B17" s="237"/>
      <c r="C17" s="252"/>
      <c r="D17" s="252"/>
      <c r="E17" s="237"/>
      <c r="F17" s="253"/>
      <c r="G17" s="253"/>
      <c r="I17" s="250"/>
      <c r="J17" s="251"/>
    </row>
    <row r="18" spans="1:10" s="258" customFormat="1" ht="26.25" customHeight="1">
      <c r="A18" s="403" t="s">
        <v>235</v>
      </c>
      <c r="B18" s="403"/>
      <c r="C18" s="403"/>
      <c r="D18" s="403"/>
      <c r="E18" s="403"/>
      <c r="F18" s="403"/>
      <c r="G18" s="403"/>
    </row>
    <row r="19" spans="1:10" ht="30.75" customHeight="1">
      <c r="A19" s="404" t="s">
        <v>1</v>
      </c>
      <c r="B19" s="404"/>
      <c r="C19" s="259">
        <v>100</v>
      </c>
      <c r="D19" s="259">
        <v>100</v>
      </c>
      <c r="E19" s="259">
        <v>100</v>
      </c>
      <c r="F19" s="257">
        <v>0</v>
      </c>
      <c r="G19" s="257">
        <v>0</v>
      </c>
      <c r="H19" s="256"/>
      <c r="I19" s="250"/>
    </row>
    <row r="20" spans="1:10" ht="27.75" customHeight="1">
      <c r="A20" s="246"/>
      <c r="B20" s="237" t="s">
        <v>233</v>
      </c>
      <c r="C20" s="250">
        <f>C12/$C$11%</f>
        <v>85.15877004037776</v>
      </c>
      <c r="D20" s="250">
        <f>D12/$D$11%</f>
        <v>85.365599706874477</v>
      </c>
      <c r="E20" s="250">
        <f>E12/$E$11%</f>
        <v>85.19494278487673</v>
      </c>
      <c r="F20" s="257">
        <v>0</v>
      </c>
      <c r="G20" s="257">
        <v>0</v>
      </c>
      <c r="H20" s="256"/>
    </row>
    <row r="21" spans="1:10" ht="27.75" customHeight="1">
      <c r="A21" s="254"/>
      <c r="B21" s="255" t="s">
        <v>281</v>
      </c>
      <c r="C21" s="250">
        <f>C13/$C$11%</f>
        <v>1.2193285091869657</v>
      </c>
      <c r="D21" s="250">
        <f>D13/$D$11%</f>
        <v>1.2096713367344598</v>
      </c>
      <c r="E21" s="250">
        <f>E13/$E$11%</f>
        <v>1.2093922544097224</v>
      </c>
      <c r="F21" s="257">
        <v>0</v>
      </c>
      <c r="G21" s="257">
        <v>0</v>
      </c>
    </row>
    <row r="22" spans="1:10" ht="27.75" customHeight="1">
      <c r="A22" s="254"/>
      <c r="B22" s="255" t="s">
        <v>280</v>
      </c>
      <c r="C22" s="250">
        <f>C14/$C$11%</f>
        <v>7.1018612370258412</v>
      </c>
      <c r="D22" s="250">
        <f>D14/$D$11%</f>
        <v>7.0574533072608601</v>
      </c>
      <c r="E22" s="250">
        <f>E14/$E$11%</f>
        <v>7.2260768553769541</v>
      </c>
      <c r="F22" s="257">
        <v>0</v>
      </c>
      <c r="G22" s="257">
        <v>0</v>
      </c>
    </row>
    <row r="23" spans="1:10" ht="27.75" customHeight="1">
      <c r="A23" s="246"/>
      <c r="B23" s="237" t="s">
        <v>234</v>
      </c>
      <c r="C23" s="250">
        <f t="shared" ref="C23:C24" si="0">C15/$C$11%</f>
        <v>0.58266553432149126</v>
      </c>
      <c r="D23" s="250">
        <f t="shared" ref="D23:D24" si="1">D15/$D$11%</f>
        <v>0.50311646411238886</v>
      </c>
      <c r="E23" s="250">
        <f t="shared" ref="E23:E24" si="2">E15/$E$11%</f>
        <v>0.53432703062916131</v>
      </c>
      <c r="F23" s="257">
        <v>0</v>
      </c>
      <c r="G23" s="257">
        <v>0</v>
      </c>
    </row>
    <row r="24" spans="1:10" ht="27.75" customHeight="1">
      <c r="A24" s="246"/>
      <c r="B24" s="237" t="s">
        <v>271</v>
      </c>
      <c r="C24" s="250">
        <f t="shared" si="0"/>
        <v>5.9373746790879451</v>
      </c>
      <c r="D24" s="250">
        <f t="shared" si="1"/>
        <v>5.8641591850177992</v>
      </c>
      <c r="E24" s="250">
        <f t="shared" si="2"/>
        <v>5.8352610747074394</v>
      </c>
      <c r="F24" s="257">
        <v>0</v>
      </c>
      <c r="G24" s="257">
        <v>0</v>
      </c>
    </row>
  </sheetData>
  <mergeCells count="5">
    <mergeCell ref="A18:G18"/>
    <mergeCell ref="A19:B19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19"/>
  <sheetViews>
    <sheetView topLeftCell="A10" workbookViewId="0">
      <selection activeCell="H20" sqref="H20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7" customFormat="1" ht="50.1" customHeight="1">
      <c r="A1" s="387" t="s">
        <v>238</v>
      </c>
      <c r="B1" s="387"/>
      <c r="C1" s="387"/>
      <c r="D1" s="387"/>
      <c r="E1" s="387"/>
      <c r="F1" s="387"/>
    </row>
    <row r="2" spans="1:12" ht="24.95" customHeight="1">
      <c r="C2" s="410" t="s">
        <v>113</v>
      </c>
      <c r="D2" s="410"/>
      <c r="E2" s="410"/>
      <c r="F2" s="410"/>
    </row>
    <row r="3" spans="1:12" ht="32.1" customHeight="1">
      <c r="A3" s="411"/>
      <c r="B3" s="408" t="s">
        <v>350</v>
      </c>
      <c r="C3" s="408" t="s">
        <v>345</v>
      </c>
      <c r="D3" s="408" t="s">
        <v>346</v>
      </c>
      <c r="E3" s="408" t="s">
        <v>347</v>
      </c>
      <c r="F3" s="408" t="s">
        <v>349</v>
      </c>
    </row>
    <row r="4" spans="1:12" ht="32.1" customHeight="1">
      <c r="A4" s="412"/>
      <c r="B4" s="409"/>
      <c r="C4" s="409"/>
      <c r="D4" s="409"/>
      <c r="E4" s="409"/>
      <c r="F4" s="409"/>
      <c r="H4" s="96"/>
      <c r="I4" s="97"/>
    </row>
    <row r="5" spans="1:12" s="36" customFormat="1" ht="24.95" customHeight="1">
      <c r="A5" s="60" t="s">
        <v>1</v>
      </c>
      <c r="B5" s="128">
        <v>5816335.8099999996</v>
      </c>
      <c r="C5" s="128">
        <v>5958938.0899999999</v>
      </c>
      <c r="D5" s="128">
        <v>56929282.214157358</v>
      </c>
      <c r="E5" s="126">
        <v>110.52671158544368</v>
      </c>
      <c r="F5" s="133">
        <v>117.99144666371981</v>
      </c>
      <c r="G5" s="295"/>
      <c r="H5" s="295"/>
      <c r="I5" s="150"/>
      <c r="K5" s="127"/>
      <c r="L5" s="127"/>
    </row>
    <row r="6" spans="1:12" s="18" customFormat="1" ht="24.95" customHeight="1">
      <c r="A6" s="61" t="s">
        <v>21</v>
      </c>
      <c r="B6" s="130"/>
      <c r="C6" s="130"/>
      <c r="D6" s="81"/>
      <c r="E6" s="132"/>
      <c r="F6" s="131"/>
      <c r="G6" s="295"/>
      <c r="H6" s="295"/>
    </row>
    <row r="7" spans="1:12" s="18" customFormat="1" ht="24.95" customHeight="1">
      <c r="A7" s="114" t="s">
        <v>68</v>
      </c>
      <c r="B7" s="129">
        <v>1153682.75</v>
      </c>
      <c r="C7" s="129">
        <v>1161215.3600000001</v>
      </c>
      <c r="D7" s="129">
        <v>11298536.336399999</v>
      </c>
      <c r="E7" s="125">
        <v>98.393372380603466</v>
      </c>
      <c r="F7" s="134">
        <v>99.845323512197652</v>
      </c>
      <c r="G7" s="295"/>
      <c r="H7" s="295"/>
      <c r="I7" s="95"/>
    </row>
    <row r="8" spans="1:12" ht="24.95" customHeight="1">
      <c r="A8" s="114" t="s">
        <v>69</v>
      </c>
      <c r="B8" s="129">
        <v>295324.12</v>
      </c>
      <c r="C8" s="129">
        <v>310577.39</v>
      </c>
      <c r="D8" s="129">
        <v>2733808.8296000003</v>
      </c>
      <c r="E8" s="125">
        <v>139.12728053649522</v>
      </c>
      <c r="F8" s="134">
        <v>133.68089551064938</v>
      </c>
      <c r="G8" s="295"/>
      <c r="H8" s="295"/>
    </row>
    <row r="9" spans="1:12" s="19" customFormat="1" ht="35.1" customHeight="1">
      <c r="A9" s="115" t="s">
        <v>119</v>
      </c>
      <c r="B9" s="129">
        <v>510908.17</v>
      </c>
      <c r="C9" s="129">
        <v>545483.38</v>
      </c>
      <c r="D9" s="129">
        <v>5081762.0660000006</v>
      </c>
      <c r="E9" s="125">
        <v>131.15822371489878</v>
      </c>
      <c r="F9" s="134">
        <v>130.55973112335769</v>
      </c>
      <c r="G9" s="295"/>
      <c r="H9" s="295"/>
    </row>
    <row r="10" spans="1:12" ht="24.95" customHeight="1">
      <c r="A10" s="114" t="s">
        <v>70</v>
      </c>
      <c r="B10" s="129">
        <v>48512.9</v>
      </c>
      <c r="C10" s="129">
        <v>49107.9</v>
      </c>
      <c r="D10" s="129">
        <v>426728.7154000001</v>
      </c>
      <c r="E10" s="125">
        <v>115.13813532955275</v>
      </c>
      <c r="F10" s="134">
        <v>121.31326514449141</v>
      </c>
      <c r="G10" s="295"/>
      <c r="H10" s="295"/>
    </row>
    <row r="11" spans="1:12" ht="24.95" customHeight="1">
      <c r="A11" s="114" t="s">
        <v>71</v>
      </c>
      <c r="B11" s="129">
        <v>1931905.79</v>
      </c>
      <c r="C11" s="129">
        <v>1975729.27</v>
      </c>
      <c r="D11" s="129">
        <v>19119659.772999998</v>
      </c>
      <c r="E11" s="125">
        <v>105.27438712160099</v>
      </c>
      <c r="F11" s="134">
        <v>119.26984531853759</v>
      </c>
      <c r="G11" s="295"/>
      <c r="H11" s="295"/>
    </row>
    <row r="12" spans="1:12" ht="24.95" customHeight="1">
      <c r="A12" s="114" t="s">
        <v>72</v>
      </c>
      <c r="B12" s="129">
        <v>282295.61</v>
      </c>
      <c r="C12" s="129">
        <v>292108.98</v>
      </c>
      <c r="D12" s="129">
        <v>2506807.6003573639</v>
      </c>
      <c r="E12" s="125">
        <v>143.2103327907752</v>
      </c>
      <c r="F12" s="134">
        <v>143.67141598315951</v>
      </c>
      <c r="G12" s="295"/>
      <c r="H12" s="295"/>
    </row>
    <row r="13" spans="1:12" ht="35.1" customHeight="1">
      <c r="A13" s="115" t="s">
        <v>73</v>
      </c>
      <c r="B13" s="129">
        <v>319728.28999999998</v>
      </c>
      <c r="C13" s="129">
        <v>334509.94</v>
      </c>
      <c r="D13" s="129">
        <v>2883435.3594</v>
      </c>
      <c r="E13" s="125">
        <v>138.16284235435538</v>
      </c>
      <c r="F13" s="134">
        <v>121.06929028279619</v>
      </c>
      <c r="G13" s="295"/>
      <c r="H13" s="295"/>
    </row>
    <row r="14" spans="1:12" ht="24.95" customHeight="1">
      <c r="A14" s="114" t="s">
        <v>74</v>
      </c>
      <c r="B14" s="129">
        <v>660693.07999999996</v>
      </c>
      <c r="C14" s="129">
        <v>661922.52</v>
      </c>
      <c r="D14" s="129">
        <v>6533374.6367999986</v>
      </c>
      <c r="E14" s="125">
        <v>112.35030921168207</v>
      </c>
      <c r="F14" s="134">
        <v>153.8494065421074</v>
      </c>
      <c r="G14" s="295"/>
      <c r="H14" s="295"/>
    </row>
    <row r="15" spans="1:12" ht="24.95" customHeight="1">
      <c r="A15" s="114" t="s">
        <v>75</v>
      </c>
      <c r="B15" s="129">
        <v>64188.42</v>
      </c>
      <c r="C15" s="129">
        <v>65029.06</v>
      </c>
      <c r="D15" s="129">
        <v>600296.9656</v>
      </c>
      <c r="E15" s="125">
        <v>125.25549852235669</v>
      </c>
      <c r="F15" s="134">
        <v>130.74352377422809</v>
      </c>
      <c r="G15" s="295"/>
      <c r="H15" s="295"/>
    </row>
    <row r="16" spans="1:12" ht="24.95" customHeight="1">
      <c r="A16" s="115" t="s">
        <v>76</v>
      </c>
      <c r="B16" s="129">
        <v>35801.24</v>
      </c>
      <c r="C16" s="129">
        <v>38953.29</v>
      </c>
      <c r="D16" s="129">
        <v>387546.25400000002</v>
      </c>
      <c r="E16" s="125">
        <v>118.34395047655622</v>
      </c>
      <c r="F16" s="134">
        <v>115.36859513540216</v>
      </c>
      <c r="G16" s="295"/>
      <c r="H16" s="295"/>
    </row>
    <row r="17" spans="1:8" ht="24.95" customHeight="1">
      <c r="A17" s="116" t="s">
        <v>77</v>
      </c>
      <c r="B17" s="129">
        <v>398661.84</v>
      </c>
      <c r="C17" s="129">
        <v>402951.39</v>
      </c>
      <c r="D17" s="129">
        <v>4266811.9731999999</v>
      </c>
      <c r="E17" s="125">
        <v>88.408755830800075</v>
      </c>
      <c r="F17" s="134">
        <v>88.851022055219829</v>
      </c>
      <c r="G17" s="295"/>
      <c r="H17" s="295"/>
    </row>
    <row r="18" spans="1:8" ht="35.1" customHeight="1">
      <c r="A18" s="117" t="s">
        <v>78</v>
      </c>
      <c r="B18" s="129">
        <v>114633.60000000001</v>
      </c>
      <c r="C18" s="129">
        <v>121349.61</v>
      </c>
      <c r="D18" s="129">
        <v>1090513.7043999999</v>
      </c>
      <c r="E18" s="125">
        <v>157.92127049534471</v>
      </c>
      <c r="F18" s="134">
        <v>169.69930600780901</v>
      </c>
      <c r="G18" s="295"/>
      <c r="H18" s="295"/>
    </row>
    <row r="19" spans="1:8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161"/>
  <sheetViews>
    <sheetView workbookViewId="0">
      <selection activeCell="F15" sqref="F15"/>
    </sheetView>
  </sheetViews>
  <sheetFormatPr defaultColWidth="7.875" defaultRowHeight="12.75"/>
  <cols>
    <col min="1" max="1" width="32.625" style="122" customWidth="1"/>
    <col min="2" max="3" width="9.625" style="122" customWidth="1"/>
    <col min="4" max="4" width="10.375" style="122" bestFit="1" customWidth="1"/>
    <col min="5" max="6" width="11.625" style="122" customWidth="1"/>
    <col min="7" max="10" width="7.875" style="122"/>
    <col min="11" max="11" width="7.875" style="147"/>
    <col min="12" max="16384" width="7.875" style="122"/>
  </cols>
  <sheetData>
    <row r="1" spans="1:13" s="1" customFormat="1" ht="50.1" customHeight="1">
      <c r="A1" s="387" t="s">
        <v>282</v>
      </c>
      <c r="B1" s="387"/>
      <c r="C1" s="387"/>
      <c r="D1" s="387"/>
      <c r="E1" s="387"/>
      <c r="F1" s="387"/>
      <c r="K1" s="145"/>
    </row>
    <row r="2" spans="1:13" s="118" customFormat="1" ht="24.95" customHeight="1">
      <c r="A2" s="31"/>
      <c r="B2" s="31"/>
      <c r="C2" s="31"/>
      <c r="D2" s="32"/>
      <c r="K2" s="120"/>
    </row>
    <row r="3" spans="1:13" s="119" customFormat="1" ht="63.95" customHeight="1">
      <c r="A3" s="77"/>
      <c r="B3" s="297" t="s">
        <v>350</v>
      </c>
      <c r="C3" s="297" t="s">
        <v>345</v>
      </c>
      <c r="D3" s="297" t="s">
        <v>346</v>
      </c>
      <c r="E3" s="297" t="s">
        <v>347</v>
      </c>
      <c r="F3" s="297" t="s">
        <v>349</v>
      </c>
      <c r="K3" s="146"/>
    </row>
    <row r="4" spans="1:13" s="118" customFormat="1" ht="24.95" customHeight="1">
      <c r="A4" s="74" t="s">
        <v>6</v>
      </c>
      <c r="B4" s="143"/>
      <c r="C4" s="143"/>
      <c r="D4" s="143"/>
      <c r="E4" s="143"/>
      <c r="F4" s="143"/>
      <c r="K4" s="120"/>
    </row>
    <row r="5" spans="1:13" s="118" customFormat="1" ht="24.95" customHeight="1">
      <c r="A5" s="75" t="s">
        <v>18</v>
      </c>
      <c r="B5" s="80">
        <v>2033.8406619621812</v>
      </c>
      <c r="C5" s="80">
        <v>2073.8113254261725</v>
      </c>
      <c r="D5" s="80">
        <v>19297.234568502143</v>
      </c>
      <c r="E5" s="142">
        <v>118.33445508851199</v>
      </c>
      <c r="F5" s="142">
        <v>119.83167543741018</v>
      </c>
      <c r="G5" s="120"/>
      <c r="I5" s="120"/>
      <c r="K5" s="120"/>
      <c r="M5" s="148"/>
    </row>
    <row r="6" spans="1:13" s="118" customFormat="1" ht="24.95" customHeight="1">
      <c r="A6" s="76" t="s">
        <v>8</v>
      </c>
      <c r="B6" s="143">
        <v>2002.4941884844382</v>
      </c>
      <c r="C6" s="143">
        <v>2042.5369488374283</v>
      </c>
      <c r="D6" s="143">
        <v>18971.245333379506</v>
      </c>
      <c r="E6" s="141">
        <v>119.08447696113737</v>
      </c>
      <c r="F6" s="141">
        <v>119.66189035316022</v>
      </c>
      <c r="G6" s="120"/>
      <c r="I6" s="120"/>
      <c r="K6" s="120"/>
      <c r="M6" s="148"/>
    </row>
    <row r="7" spans="1:13" s="118" customFormat="1" ht="24.95" customHeight="1">
      <c r="A7" s="76" t="s">
        <v>22</v>
      </c>
      <c r="B7" s="144">
        <v>31.346473477743142</v>
      </c>
      <c r="C7" s="144">
        <v>31.274376588744332</v>
      </c>
      <c r="D7" s="144">
        <v>325.98923512263525</v>
      </c>
      <c r="E7" s="141">
        <v>83.845513642746198</v>
      </c>
      <c r="F7" s="141">
        <v>130.6170742345146</v>
      </c>
      <c r="G7" s="120"/>
      <c r="I7" s="120"/>
      <c r="K7" s="120"/>
      <c r="M7" s="148"/>
    </row>
    <row r="8" spans="1:13" s="118" customFormat="1" ht="24.95" customHeight="1">
      <c r="A8" s="75" t="s">
        <v>123</v>
      </c>
      <c r="B8" s="80">
        <v>133365.97517852869</v>
      </c>
      <c r="C8" s="80">
        <v>138074.94318953675</v>
      </c>
      <c r="D8" s="80">
        <v>1187365.5645093641</v>
      </c>
      <c r="E8" s="142">
        <v>140.58222721186027</v>
      </c>
      <c r="F8" s="142">
        <v>124.23242027205021</v>
      </c>
      <c r="G8" s="121"/>
      <c r="I8" s="120"/>
      <c r="K8" s="120"/>
      <c r="M8" s="148"/>
    </row>
    <row r="9" spans="1:13" s="118" customFormat="1" ht="24.95" customHeight="1">
      <c r="A9" s="76" t="s">
        <v>8</v>
      </c>
      <c r="B9" s="143">
        <v>133346.98621467935</v>
      </c>
      <c r="C9" s="143">
        <v>138057.52651189413</v>
      </c>
      <c r="D9" s="143">
        <v>1187124.9432355512</v>
      </c>
      <c r="E9" s="141">
        <v>140.60243050401684</v>
      </c>
      <c r="F9" s="141">
        <v>124.23560324855875</v>
      </c>
      <c r="G9" s="121"/>
      <c r="I9" s="120"/>
      <c r="K9" s="120"/>
      <c r="M9" s="148"/>
    </row>
    <row r="10" spans="1:13" s="118" customFormat="1" ht="24.95" customHeight="1">
      <c r="A10" s="76" t="s">
        <v>22</v>
      </c>
      <c r="B10" s="144">
        <v>18.988963849351343</v>
      </c>
      <c r="C10" s="144">
        <v>17.416677642625054</v>
      </c>
      <c r="D10" s="144">
        <v>240.62127381270184</v>
      </c>
      <c r="E10" s="141">
        <v>65.723311858962461</v>
      </c>
      <c r="F10" s="141">
        <v>110.29148949035287</v>
      </c>
      <c r="G10" s="121"/>
      <c r="I10" s="120"/>
      <c r="K10" s="120"/>
      <c r="M10" s="148"/>
    </row>
    <row r="11" spans="1:13" s="118" customFormat="1" ht="24.95" customHeight="1">
      <c r="A11" s="74" t="s">
        <v>9</v>
      </c>
      <c r="B11" s="143"/>
      <c r="C11" s="143"/>
      <c r="D11" s="143"/>
      <c r="E11" s="143"/>
      <c r="F11" s="143"/>
      <c r="I11" s="120"/>
      <c r="K11" s="120"/>
      <c r="M11" s="148"/>
    </row>
    <row r="12" spans="1:13" s="118" customFormat="1" ht="24.95" customHeight="1">
      <c r="A12" s="75" t="s">
        <v>19</v>
      </c>
      <c r="B12" s="80">
        <v>5019.3410252321501</v>
      </c>
      <c r="C12" s="80">
        <v>5114.9903643969574</v>
      </c>
      <c r="D12" s="80">
        <v>45642.425600948307</v>
      </c>
      <c r="E12" s="142">
        <v>139.51503787868978</v>
      </c>
      <c r="F12" s="142">
        <v>133.23348431235561</v>
      </c>
      <c r="G12" s="120"/>
      <c r="I12" s="120"/>
      <c r="K12" s="120"/>
      <c r="M12" s="148"/>
    </row>
    <row r="13" spans="1:13" s="118" customFormat="1" ht="24.95" customHeight="1">
      <c r="A13" s="76" t="s">
        <v>8</v>
      </c>
      <c r="B13" s="143">
        <v>2500.6897685279046</v>
      </c>
      <c r="C13" s="143">
        <v>2502.1901823890212</v>
      </c>
      <c r="D13" s="143">
        <v>22941.122458148995</v>
      </c>
      <c r="E13" s="141">
        <v>147.92576604995293</v>
      </c>
      <c r="F13" s="141">
        <v>127.09301632384435</v>
      </c>
      <c r="I13" s="120"/>
      <c r="K13" s="120"/>
      <c r="M13" s="148"/>
    </row>
    <row r="14" spans="1:13" s="118" customFormat="1" ht="24.95" customHeight="1">
      <c r="A14" s="76" t="s">
        <v>22</v>
      </c>
      <c r="B14" s="143">
        <v>2518.651256704246</v>
      </c>
      <c r="C14" s="143">
        <v>2612.8001820079362</v>
      </c>
      <c r="D14" s="143">
        <v>22701.303142799312</v>
      </c>
      <c r="E14" s="141">
        <v>132.31062475990461</v>
      </c>
      <c r="F14" s="141">
        <v>140.072548669177</v>
      </c>
      <c r="I14" s="120"/>
      <c r="K14" s="120"/>
      <c r="M14" s="148"/>
    </row>
    <row r="15" spans="1:13" s="118" customFormat="1" ht="24.95" customHeight="1">
      <c r="A15" s="75" t="s">
        <v>124</v>
      </c>
      <c r="B15" s="80">
        <v>360548.10276466474</v>
      </c>
      <c r="C15" s="80">
        <v>374287.73700333305</v>
      </c>
      <c r="D15" s="80">
        <v>3281919.7750927792</v>
      </c>
      <c r="E15" s="142">
        <v>132.05214445583886</v>
      </c>
      <c r="F15" s="142">
        <v>138.38321303591263</v>
      </c>
      <c r="G15" s="121"/>
      <c r="I15" s="120"/>
      <c r="K15" s="120"/>
      <c r="M15" s="148"/>
    </row>
    <row r="16" spans="1:13" s="118" customFormat="1" ht="24.95" customHeight="1">
      <c r="A16" s="76" t="s">
        <v>8</v>
      </c>
      <c r="B16" s="143">
        <v>129311.79821415502</v>
      </c>
      <c r="C16" s="143">
        <v>135048.35558646219</v>
      </c>
      <c r="D16" s="143">
        <v>1049345.1213908079</v>
      </c>
      <c r="E16" s="141">
        <v>145.24706770682778</v>
      </c>
      <c r="F16" s="141">
        <v>115.47535804159371</v>
      </c>
      <c r="G16" s="121"/>
      <c r="I16" s="120"/>
      <c r="K16" s="120"/>
      <c r="M16" s="148"/>
    </row>
    <row r="17" spans="1:13" s="118" customFormat="1" ht="24.95" customHeight="1">
      <c r="A17" s="76" t="s">
        <v>22</v>
      </c>
      <c r="B17" s="143">
        <v>231236.30455050973</v>
      </c>
      <c r="C17" s="143">
        <v>239239.38141687083</v>
      </c>
      <c r="D17" s="143">
        <v>2232574.6537019708</v>
      </c>
      <c r="E17" s="141">
        <v>125.6107071369504</v>
      </c>
      <c r="F17" s="141">
        <v>152.61302157508192</v>
      </c>
      <c r="G17" s="121"/>
      <c r="I17" s="120"/>
      <c r="K17" s="120"/>
      <c r="M17" s="148"/>
    </row>
    <row r="18" spans="1:13" s="118" customFormat="1" ht="24.95" customHeight="1">
      <c r="A18" s="34"/>
      <c r="B18" s="34"/>
      <c r="C18" s="34"/>
      <c r="D18" s="33"/>
      <c r="K18" s="120"/>
    </row>
    <row r="19" spans="1:13" s="118" customFormat="1" ht="18" customHeight="1">
      <c r="A19" s="34"/>
      <c r="B19" s="34"/>
      <c r="C19" s="34"/>
      <c r="D19" s="33"/>
      <c r="K19" s="120"/>
    </row>
    <row r="20" spans="1:13" s="118" customFormat="1" ht="18" customHeight="1">
      <c r="A20" s="34"/>
      <c r="B20" s="34"/>
      <c r="C20" s="34"/>
      <c r="D20" s="33"/>
      <c r="K20" s="120"/>
    </row>
    <row r="21" spans="1:13" s="118" customFormat="1" ht="18" customHeight="1">
      <c r="A21" s="34"/>
      <c r="B21" s="34"/>
      <c r="C21" s="34"/>
      <c r="D21" s="33"/>
      <c r="K21" s="120"/>
    </row>
    <row r="22" spans="1:13" s="118" customFormat="1" ht="18" customHeight="1">
      <c r="A22" s="34"/>
      <c r="B22" s="34"/>
      <c r="C22" s="34"/>
      <c r="D22" s="33"/>
      <c r="K22" s="120"/>
    </row>
    <row r="23" spans="1:13" s="118" customFormat="1" ht="15">
      <c r="A23" s="34"/>
      <c r="B23" s="34"/>
      <c r="C23" s="34"/>
      <c r="D23" s="33"/>
      <c r="K23" s="120"/>
    </row>
    <row r="24" spans="1:13" s="118" customFormat="1" ht="15">
      <c r="A24" s="34"/>
      <c r="B24" s="34"/>
      <c r="C24" s="34"/>
      <c r="D24" s="33"/>
      <c r="K24" s="120"/>
    </row>
    <row r="25" spans="1:13" s="118" customFormat="1" ht="15">
      <c r="A25" s="34"/>
      <c r="B25" s="34"/>
      <c r="C25" s="34"/>
      <c r="D25" s="33"/>
      <c r="K25" s="120"/>
    </row>
    <row r="26" spans="1:13" s="118" customFormat="1" ht="15">
      <c r="A26" s="34"/>
      <c r="B26" s="34"/>
      <c r="C26" s="34"/>
      <c r="D26" s="33"/>
      <c r="K26" s="120"/>
    </row>
    <row r="27" spans="1:13" s="118" customFormat="1" ht="15">
      <c r="A27" s="34"/>
      <c r="B27" s="34"/>
      <c r="C27" s="34"/>
      <c r="D27" s="33"/>
      <c r="K27" s="120"/>
    </row>
    <row r="28" spans="1:13" s="118" customFormat="1" ht="15">
      <c r="A28" s="34"/>
      <c r="B28" s="34"/>
      <c r="C28" s="34"/>
      <c r="D28" s="33"/>
      <c r="K28" s="120"/>
    </row>
    <row r="29" spans="1:13" s="118" customFormat="1" ht="15">
      <c r="A29" s="34"/>
      <c r="B29" s="34"/>
      <c r="C29" s="34"/>
      <c r="D29" s="33"/>
      <c r="K29" s="120"/>
    </row>
    <row r="30" spans="1:13" s="118" customFormat="1" ht="15">
      <c r="A30" s="34"/>
      <c r="B30" s="34"/>
      <c r="C30" s="34"/>
      <c r="D30" s="33"/>
      <c r="K30" s="120"/>
    </row>
    <row r="31" spans="1:13" s="118" customFormat="1" ht="15">
      <c r="A31" s="34"/>
      <c r="B31" s="34"/>
      <c r="C31" s="34"/>
      <c r="D31" s="33"/>
      <c r="K31" s="120"/>
    </row>
    <row r="32" spans="1:13" s="118" customFormat="1" ht="15">
      <c r="A32" s="34"/>
      <c r="B32" s="34"/>
      <c r="C32" s="34"/>
      <c r="D32" s="33"/>
      <c r="K32" s="120"/>
    </row>
    <row r="33" spans="1:11" s="118" customFormat="1" ht="15">
      <c r="A33" s="34"/>
      <c r="B33" s="34"/>
      <c r="C33" s="34"/>
      <c r="D33" s="33"/>
      <c r="K33" s="120"/>
    </row>
    <row r="34" spans="1:11" s="118" customFormat="1" ht="15">
      <c r="A34" s="34"/>
      <c r="B34" s="34"/>
      <c r="C34" s="34"/>
      <c r="D34" s="33"/>
      <c r="K34" s="120"/>
    </row>
    <row r="35" spans="1:11" s="118" customFormat="1" ht="15">
      <c r="A35" s="34"/>
      <c r="B35" s="34"/>
      <c r="C35" s="34"/>
      <c r="D35" s="33"/>
      <c r="K35" s="120"/>
    </row>
    <row r="36" spans="1:11" s="118" customFormat="1" ht="15">
      <c r="A36" s="34"/>
      <c r="B36" s="34"/>
      <c r="C36" s="34"/>
      <c r="D36" s="33"/>
      <c r="K36" s="120"/>
    </row>
    <row r="37" spans="1:11" s="118" customFormat="1" ht="15">
      <c r="A37" s="34"/>
      <c r="B37" s="34"/>
      <c r="C37" s="34"/>
      <c r="D37" s="33"/>
      <c r="K37" s="120"/>
    </row>
    <row r="38" spans="1:11" s="118" customFormat="1" ht="15">
      <c r="A38" s="34"/>
      <c r="B38" s="34"/>
      <c r="C38" s="34"/>
      <c r="D38" s="33"/>
      <c r="K38" s="120"/>
    </row>
    <row r="39" spans="1:11" s="118" customFormat="1" ht="15">
      <c r="A39" s="34"/>
      <c r="B39" s="34"/>
      <c r="C39" s="34"/>
      <c r="D39" s="33"/>
      <c r="K39" s="120"/>
    </row>
    <row r="40" spans="1:11" s="118" customFormat="1" ht="15">
      <c r="A40" s="34"/>
      <c r="B40" s="34"/>
      <c r="C40" s="34"/>
      <c r="D40" s="33"/>
      <c r="K40" s="120"/>
    </row>
    <row r="41" spans="1:11" s="118" customFormat="1" ht="15">
      <c r="A41" s="34"/>
      <c r="B41" s="34"/>
      <c r="C41" s="34"/>
      <c r="D41" s="33"/>
      <c r="K41" s="120"/>
    </row>
    <row r="42" spans="1:11" s="118" customFormat="1" ht="15">
      <c r="A42" s="34"/>
      <c r="B42" s="34"/>
      <c r="C42" s="34"/>
      <c r="D42" s="33"/>
      <c r="K42" s="120"/>
    </row>
    <row r="43" spans="1:11" s="118" customFormat="1" ht="15">
      <c r="A43" s="34"/>
      <c r="B43" s="34"/>
      <c r="C43" s="34"/>
      <c r="D43" s="33"/>
      <c r="K43" s="120"/>
    </row>
    <row r="44" spans="1:11" s="118" customFormat="1" ht="15">
      <c r="A44" s="34"/>
      <c r="B44" s="34"/>
      <c r="C44" s="34"/>
      <c r="D44" s="33"/>
      <c r="K44" s="120"/>
    </row>
    <row r="45" spans="1:11" s="118" customFormat="1" ht="15">
      <c r="A45" s="34"/>
      <c r="B45" s="34"/>
      <c r="C45" s="34"/>
      <c r="D45" s="33"/>
      <c r="K45" s="120"/>
    </row>
    <row r="46" spans="1:11" s="118" customFormat="1" ht="15">
      <c r="A46" s="34"/>
      <c r="B46" s="34"/>
      <c r="C46" s="34"/>
      <c r="D46" s="33"/>
      <c r="K46" s="120"/>
    </row>
    <row r="47" spans="1:11" s="118" customFormat="1" ht="15">
      <c r="A47" s="34"/>
      <c r="B47" s="34"/>
      <c r="C47" s="34"/>
      <c r="D47" s="33"/>
      <c r="K47" s="120"/>
    </row>
    <row r="48" spans="1:11" s="118" customFormat="1" ht="15">
      <c r="A48" s="34"/>
      <c r="B48" s="34"/>
      <c r="C48" s="34"/>
      <c r="D48" s="33"/>
      <c r="K48" s="120"/>
    </row>
    <row r="49" spans="1:11" s="118" customFormat="1" ht="15">
      <c r="A49" s="34"/>
      <c r="B49" s="34"/>
      <c r="C49" s="34"/>
      <c r="D49" s="33"/>
      <c r="K49" s="120"/>
    </row>
    <row r="50" spans="1:11" s="118" customFormat="1" ht="15">
      <c r="A50" s="34"/>
      <c r="B50" s="34"/>
      <c r="C50" s="34"/>
      <c r="D50" s="33"/>
      <c r="K50" s="120"/>
    </row>
    <row r="51" spans="1:11" s="118" customFormat="1" ht="15">
      <c r="A51" s="34"/>
      <c r="B51" s="34"/>
      <c r="C51" s="34"/>
      <c r="D51" s="33"/>
      <c r="K51" s="120"/>
    </row>
    <row r="52" spans="1:11" s="118" customFormat="1" ht="15">
      <c r="A52" s="34"/>
      <c r="B52" s="34"/>
      <c r="C52" s="34"/>
      <c r="D52" s="33"/>
      <c r="K52" s="120"/>
    </row>
    <row r="53" spans="1:11" s="118" customFormat="1" ht="15">
      <c r="A53" s="34"/>
      <c r="B53" s="34"/>
      <c r="C53" s="34"/>
      <c r="D53" s="33"/>
      <c r="K53" s="120"/>
    </row>
    <row r="54" spans="1:11" s="118" customFormat="1" ht="15">
      <c r="A54" s="34"/>
      <c r="B54" s="34"/>
      <c r="C54" s="34"/>
      <c r="D54" s="33"/>
      <c r="K54" s="120"/>
    </row>
    <row r="55" spans="1:11" s="118" customFormat="1" ht="15">
      <c r="A55" s="34"/>
      <c r="B55" s="34"/>
      <c r="C55" s="34"/>
      <c r="D55" s="33"/>
      <c r="K55" s="120"/>
    </row>
    <row r="56" spans="1:11" s="118" customFormat="1" ht="15">
      <c r="A56" s="34"/>
      <c r="B56" s="34"/>
      <c r="C56" s="34"/>
      <c r="D56" s="33"/>
      <c r="K56" s="120"/>
    </row>
    <row r="57" spans="1:11" s="118" customFormat="1" ht="15">
      <c r="A57" s="34"/>
      <c r="B57" s="34"/>
      <c r="C57" s="34"/>
      <c r="D57" s="33"/>
      <c r="K57" s="120"/>
    </row>
    <row r="58" spans="1:11" s="118" customFormat="1" ht="15">
      <c r="A58" s="34"/>
      <c r="B58" s="34"/>
      <c r="C58" s="34"/>
      <c r="D58" s="33"/>
      <c r="K58" s="120"/>
    </row>
    <row r="59" spans="1:11" s="118" customFormat="1" ht="15">
      <c r="A59" s="34"/>
      <c r="B59" s="34"/>
      <c r="C59" s="34"/>
      <c r="D59" s="33"/>
      <c r="K59" s="120"/>
    </row>
    <row r="60" spans="1:11" s="118" customFormat="1" ht="15">
      <c r="A60" s="34"/>
      <c r="B60" s="34"/>
      <c r="C60" s="34"/>
      <c r="D60" s="33"/>
      <c r="K60" s="120"/>
    </row>
    <row r="61" spans="1:11" s="118" customFormat="1" ht="15">
      <c r="A61" s="34"/>
      <c r="B61" s="34"/>
      <c r="C61" s="34"/>
      <c r="D61" s="33"/>
      <c r="K61" s="120"/>
    </row>
    <row r="62" spans="1:11" s="118" customFormat="1" ht="15">
      <c r="A62" s="34"/>
      <c r="B62" s="34"/>
      <c r="C62" s="34"/>
      <c r="D62" s="33"/>
      <c r="K62" s="120"/>
    </row>
    <row r="63" spans="1:11" s="118" customFormat="1" ht="15">
      <c r="A63" s="34"/>
      <c r="B63" s="34"/>
      <c r="C63" s="34"/>
      <c r="D63" s="33"/>
      <c r="K63" s="120"/>
    </row>
    <row r="64" spans="1:11" s="118" customFormat="1" ht="15">
      <c r="A64" s="34"/>
      <c r="B64" s="34"/>
      <c r="C64" s="34"/>
      <c r="D64" s="33"/>
      <c r="K64" s="120"/>
    </row>
    <row r="65" spans="1:11" s="118" customFormat="1" ht="15">
      <c r="A65" s="34"/>
      <c r="B65" s="34"/>
      <c r="C65" s="34"/>
      <c r="D65" s="33"/>
      <c r="K65" s="120"/>
    </row>
    <row r="66" spans="1:11" s="118" customFormat="1" ht="15">
      <c r="A66" s="34"/>
      <c r="B66" s="34"/>
      <c r="C66" s="34"/>
      <c r="D66" s="33"/>
      <c r="K66" s="120"/>
    </row>
    <row r="67" spans="1:11" s="118" customFormat="1" ht="15">
      <c r="A67" s="34"/>
      <c r="B67" s="34"/>
      <c r="C67" s="34"/>
      <c r="D67" s="33"/>
      <c r="K67" s="120"/>
    </row>
    <row r="68" spans="1:11" s="118" customFormat="1" ht="15">
      <c r="A68" s="34"/>
      <c r="B68" s="34"/>
      <c r="C68" s="34"/>
      <c r="D68" s="33"/>
      <c r="K68" s="120"/>
    </row>
    <row r="69" spans="1:11" s="118" customFormat="1" ht="15">
      <c r="A69" s="34"/>
      <c r="B69" s="34"/>
      <c r="C69" s="34"/>
      <c r="D69" s="33"/>
      <c r="K69" s="120"/>
    </row>
    <row r="70" spans="1:11" s="118" customFormat="1" ht="15">
      <c r="A70" s="34"/>
      <c r="B70" s="34"/>
      <c r="C70" s="34"/>
      <c r="D70" s="33"/>
      <c r="K70" s="120"/>
    </row>
    <row r="71" spans="1:11" s="118" customFormat="1" ht="15">
      <c r="A71" s="34"/>
      <c r="B71" s="34"/>
      <c r="C71" s="34"/>
      <c r="D71" s="33"/>
      <c r="K71" s="120"/>
    </row>
    <row r="72" spans="1:11" s="118" customFormat="1" ht="15">
      <c r="A72" s="34"/>
      <c r="B72" s="34"/>
      <c r="C72" s="34"/>
      <c r="D72" s="33"/>
      <c r="K72" s="120"/>
    </row>
    <row r="73" spans="1:11" s="118" customFormat="1" ht="15">
      <c r="A73" s="34"/>
      <c r="B73" s="34"/>
      <c r="C73" s="34"/>
      <c r="D73" s="33"/>
      <c r="K73" s="120"/>
    </row>
    <row r="74" spans="1:11" s="118" customFormat="1" ht="15">
      <c r="A74" s="34"/>
      <c r="B74" s="34"/>
      <c r="C74" s="34"/>
      <c r="D74" s="33"/>
      <c r="K74" s="120"/>
    </row>
    <row r="75" spans="1:11" s="118" customFormat="1" ht="15">
      <c r="A75" s="34"/>
      <c r="B75" s="34"/>
      <c r="C75" s="34"/>
      <c r="D75" s="33"/>
      <c r="K75" s="120"/>
    </row>
    <row r="76" spans="1:11" s="118" customFormat="1" ht="15">
      <c r="A76" s="34"/>
      <c r="B76" s="34"/>
      <c r="C76" s="34"/>
      <c r="D76" s="33"/>
      <c r="K76" s="120"/>
    </row>
    <row r="77" spans="1:11" s="118" customFormat="1" ht="15">
      <c r="A77" s="34"/>
      <c r="B77" s="34"/>
      <c r="C77" s="34"/>
      <c r="D77" s="33"/>
      <c r="K77" s="120"/>
    </row>
    <row r="78" spans="1:11" s="118" customFormat="1" ht="15">
      <c r="A78" s="34"/>
      <c r="B78" s="34"/>
      <c r="C78" s="34"/>
      <c r="D78" s="33"/>
      <c r="K78" s="120"/>
    </row>
    <row r="79" spans="1:11" s="118" customFormat="1" ht="15">
      <c r="A79" s="34"/>
      <c r="B79" s="34"/>
      <c r="C79" s="34"/>
      <c r="D79" s="33"/>
      <c r="K79" s="120"/>
    </row>
    <row r="80" spans="1:11" s="118" customFormat="1" ht="15">
      <c r="A80" s="34"/>
      <c r="B80" s="34"/>
      <c r="C80" s="34"/>
      <c r="D80" s="33"/>
      <c r="K80" s="120"/>
    </row>
    <row r="81" spans="1:11" s="118" customFormat="1" ht="15">
      <c r="A81" s="34"/>
      <c r="B81" s="34"/>
      <c r="C81" s="34"/>
      <c r="D81" s="33"/>
      <c r="K81" s="120"/>
    </row>
    <row r="82" spans="1:11" s="118" customFormat="1" ht="15">
      <c r="A82" s="34"/>
      <c r="B82" s="34"/>
      <c r="C82" s="34"/>
      <c r="D82" s="33"/>
      <c r="K82" s="120"/>
    </row>
    <row r="83" spans="1:11" s="118" customFormat="1" ht="15">
      <c r="A83" s="34"/>
      <c r="B83" s="34"/>
      <c r="C83" s="34"/>
      <c r="D83" s="33"/>
      <c r="K83" s="120"/>
    </row>
    <row r="84" spans="1:11" s="118" customFormat="1" ht="15">
      <c r="A84" s="34"/>
      <c r="B84" s="34"/>
      <c r="C84" s="34"/>
      <c r="D84" s="33"/>
      <c r="K84" s="120"/>
    </row>
    <row r="85" spans="1:11" s="118" customFormat="1" ht="15">
      <c r="A85" s="34"/>
      <c r="B85" s="34"/>
      <c r="C85" s="34"/>
      <c r="D85" s="33"/>
      <c r="K85" s="120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9.VT thang</vt:lpstr>
      <vt:lpstr>10.DTVT thang</vt:lpstr>
      <vt:lpstr>11.CPI</vt:lpstr>
      <vt:lpstr>12. Nhapkhau</vt:lpstr>
      <vt:lpstr>13.Xuatkhau</vt:lpstr>
      <vt:lpstr>14.Thu NSNN</vt:lpstr>
      <vt:lpstr>15.Chi NSNN</vt:lpstr>
      <vt:lpstr>16.NHNN</vt:lpstr>
      <vt:lpstr>17.XHMT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2023-05-25T03:53:05Z</cp:lastPrinted>
  <dcterms:created xsi:type="dcterms:W3CDTF">2018-08-01T13:07:17Z</dcterms:created>
  <dcterms:modified xsi:type="dcterms:W3CDTF">2023-10-25T02:17:26Z</dcterms:modified>
</cp:coreProperties>
</file>